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60" windowHeight="7365"/>
  </bookViews>
  <sheets>
    <sheet name="NORTHERN WEIGHTLIFTING" sheetId="1" r:id="rId1"/>
    <sheet name="Sheet1" sheetId="2" r:id="rId2"/>
  </sheets>
  <definedNames>
    <definedName name="_xlnm._FilterDatabase" localSheetId="0" hidden="1">'NORTHERN WEIGHTLIFTING'!$R$1:$R$35</definedName>
    <definedName name="_xlnm.Print_Area" localSheetId="0">'NORTHERN WEIGHTLIFTING'!$A$1:$S$22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L13" i="1"/>
  <c r="G13" i="1"/>
  <c r="Q13" i="1" l="1"/>
  <c r="S13" i="1" s="1"/>
  <c r="P18" i="1"/>
  <c r="L18" i="1"/>
  <c r="G18" i="1"/>
  <c r="P12" i="1"/>
  <c r="L12" i="1"/>
  <c r="G12" i="1"/>
  <c r="Q18" i="1" l="1"/>
  <c r="S18" i="1" s="1"/>
  <c r="Q12" i="1"/>
  <c r="S12" i="1" s="1"/>
  <c r="P10" i="1" l="1"/>
  <c r="P11" i="1"/>
  <c r="G11" i="1"/>
  <c r="P19" i="1"/>
  <c r="L17" i="1"/>
  <c r="L19" i="1"/>
  <c r="L20" i="1"/>
  <c r="G19" i="1"/>
  <c r="G20" i="1"/>
  <c r="G21" i="1"/>
  <c r="G17" i="1"/>
  <c r="G10" i="1"/>
  <c r="Q19" i="1" l="1"/>
  <c r="S19" i="1" s="1"/>
  <c r="P20" i="1" l="1"/>
  <c r="Q20" i="1" l="1"/>
  <c r="S20" i="1" s="1"/>
  <c r="L10" i="1"/>
  <c r="Q10" i="1" s="1"/>
  <c r="S10" i="1" s="1"/>
  <c r="L11" i="1"/>
  <c r="Q11" i="1" s="1"/>
  <c r="S11" i="1" s="1"/>
  <c r="P17" i="1" l="1"/>
  <c r="Q17" i="1" l="1"/>
  <c r="S17" i="1" s="1"/>
</calcChain>
</file>

<file path=xl/sharedStrings.xml><?xml version="1.0" encoding="utf-8"?>
<sst xmlns="http://schemas.openxmlformats.org/spreadsheetml/2006/main" count="76" uniqueCount="65">
  <si>
    <t>START No.</t>
  </si>
  <si>
    <t>GIVEN NAME</t>
  </si>
  <si>
    <t>FAMILY NAME</t>
  </si>
  <si>
    <t>CLUB</t>
  </si>
  <si>
    <t xml:space="preserve">BIRTH YEAR              </t>
  </si>
  <si>
    <t>BODY WEIGHT kg</t>
  </si>
  <si>
    <t>SNATCH kg</t>
  </si>
  <si>
    <t>BEST  RESULT  SNATCH</t>
  </si>
  <si>
    <t>JERK kg</t>
  </si>
  <si>
    <t>BEST  RESULT  JERK</t>
  </si>
  <si>
    <t>TOTAL</t>
  </si>
  <si>
    <t>PLACE</t>
  </si>
  <si>
    <t>SINCLAIR</t>
  </si>
  <si>
    <t>SESSION 2</t>
  </si>
  <si>
    <t>SESSION 1</t>
  </si>
  <si>
    <t>LOT NO</t>
  </si>
  <si>
    <t>Timekeeper</t>
  </si>
  <si>
    <t>NEW BODYWEIGHT CATERGORIES</t>
  </si>
  <si>
    <t xml:space="preserve">Best Female lifter  </t>
  </si>
  <si>
    <t xml:space="preserve">Best Male Lifter     </t>
  </si>
  <si>
    <t>North Tyneside Barbells</t>
  </si>
  <si>
    <t>FEMALE</t>
  </si>
  <si>
    <t>MALE</t>
  </si>
  <si>
    <t>COYLE</t>
  </si>
  <si>
    <t>ALEX</t>
  </si>
  <si>
    <t>JOSHUA</t>
  </si>
  <si>
    <t>MIDDLETON</t>
  </si>
  <si>
    <t>Weights and Cakes</t>
  </si>
  <si>
    <t>LAYTON</t>
  </si>
  <si>
    <t>LAMOUNT</t>
  </si>
  <si>
    <t>ZACHARY</t>
  </si>
  <si>
    <t>TAYLOR</t>
  </si>
  <si>
    <t>ANTONIA</t>
  </si>
  <si>
    <t>VAN HINSBERG</t>
  </si>
  <si>
    <t>ELIZABETH</t>
  </si>
  <si>
    <t>NORTHERN WEIGHTLIFTING</t>
  </si>
  <si>
    <t>WEIGHTS AND CAKES, SOUTHWICK, SUNDERLAND</t>
  </si>
  <si>
    <t>AMELIA</t>
  </si>
  <si>
    <t>NELSON</t>
  </si>
  <si>
    <t>CHLOE</t>
  </si>
  <si>
    <t>HUTCHINSON</t>
  </si>
  <si>
    <t>MILLBURN-Blythe</t>
  </si>
  <si>
    <t>x33</t>
  </si>
  <si>
    <t>Featherstone</t>
  </si>
  <si>
    <t>x60</t>
  </si>
  <si>
    <t>x70</t>
  </si>
  <si>
    <t>x62</t>
  </si>
  <si>
    <t>Antonia Milburn Blythe</t>
  </si>
  <si>
    <t>Zachary Taylor</t>
  </si>
  <si>
    <t>x85</t>
  </si>
  <si>
    <t>x90</t>
  </si>
  <si>
    <t>M Hunnam</t>
  </si>
  <si>
    <t>A Baker</t>
  </si>
  <si>
    <t>C Baker</t>
  </si>
  <si>
    <t>A Hutchinson</t>
  </si>
  <si>
    <t>R</t>
  </si>
  <si>
    <t>c</t>
  </si>
  <si>
    <t>L</t>
  </si>
  <si>
    <t xml:space="preserve">REFEREE </t>
  </si>
  <si>
    <t>Speaker</t>
  </si>
  <si>
    <t>Recorder</t>
  </si>
  <si>
    <t>Loaders</t>
  </si>
  <si>
    <t>S Chandler</t>
  </si>
  <si>
    <t>B Middleton</t>
  </si>
  <si>
    <t>NWL SCHOOLS NOV 2023. UNDER 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</si>
</sst>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yyyy;@"/>
  </numFmts>
  <fonts count="4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color indexed="12"/>
      <name val="Arial"/>
      <family val="2"/>
    </font>
    <font>
      <b/>
      <sz val="18"/>
      <name val="Arial Black"/>
      <family val="2"/>
    </font>
    <font>
      <b/>
      <sz val="16"/>
      <name val="Arial Black"/>
      <family val="2"/>
    </font>
    <font>
      <b/>
      <sz val="16"/>
      <name val="Arial"/>
      <family val="2"/>
    </font>
    <font>
      <b/>
      <sz val="16"/>
      <color indexed="8"/>
      <name val="Arial Black"/>
      <family val="2"/>
    </font>
    <font>
      <b/>
      <i/>
      <sz val="16"/>
      <name val="Arial Black"/>
      <family val="2"/>
    </font>
    <font>
      <sz val="16"/>
      <color theme="1"/>
      <name val="Arial Black"/>
      <family val="2"/>
    </font>
    <font>
      <b/>
      <u/>
      <sz val="16"/>
      <name val="Arial Black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8"/>
      <name val="Arial Black"/>
      <family val="2"/>
    </font>
    <font>
      <sz val="18"/>
      <color theme="1"/>
      <name val="Arial Black"/>
      <family val="2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Arial"/>
      <family val="2"/>
    </font>
    <font>
      <i/>
      <sz val="22"/>
      <name val="Arial Black"/>
      <family val="2"/>
    </font>
    <font>
      <b/>
      <i/>
      <sz val="22"/>
      <name val="Arial Black"/>
      <family val="2"/>
    </font>
    <font>
      <b/>
      <sz val="28"/>
      <color indexed="12"/>
      <name val="Arial"/>
      <family val="2"/>
    </font>
    <font>
      <b/>
      <sz val="36"/>
      <color indexed="12"/>
      <name val="Arial"/>
      <family val="2"/>
    </font>
    <font>
      <sz val="22"/>
      <color theme="1"/>
      <name val="Arial Black"/>
      <family val="2"/>
    </font>
    <font>
      <b/>
      <sz val="20"/>
      <color indexed="8"/>
      <name val="Arial Black"/>
      <family val="2"/>
    </font>
    <font>
      <b/>
      <sz val="28"/>
      <name val="Arial Black"/>
      <family val="2"/>
    </font>
    <font>
      <b/>
      <sz val="36"/>
      <name val="Arial Black"/>
      <family val="2"/>
    </font>
    <font>
      <b/>
      <sz val="28"/>
      <name val="Arial"/>
      <family val="2"/>
    </font>
    <font>
      <b/>
      <u/>
      <sz val="28"/>
      <name val="Arial Black"/>
      <family val="2"/>
    </font>
    <font>
      <sz val="28"/>
      <color theme="1"/>
      <name val="Calibri"/>
      <family val="2"/>
      <scheme val="minor"/>
    </font>
    <font>
      <b/>
      <sz val="26"/>
      <name val="Arial Black"/>
      <family val="2"/>
    </font>
    <font>
      <b/>
      <u/>
      <sz val="20"/>
      <name val="Arial Black"/>
      <family val="2"/>
    </font>
    <font>
      <b/>
      <u/>
      <sz val="26"/>
      <name val="Arial Black"/>
      <family val="2"/>
    </font>
    <font>
      <b/>
      <sz val="16"/>
      <color rgb="FF00B0F0"/>
      <name val="Arial Black"/>
      <family val="2"/>
    </font>
    <font>
      <b/>
      <sz val="10"/>
      <color rgb="FF00B0F0"/>
      <name val="Arial"/>
      <family val="2"/>
    </font>
    <font>
      <b/>
      <sz val="26"/>
      <color rgb="FFFF0000"/>
      <name val="Arial"/>
      <family val="2"/>
    </font>
    <font>
      <b/>
      <sz val="20"/>
      <name val="Arial Black"/>
      <family val="2"/>
    </font>
    <font>
      <b/>
      <sz val="18"/>
      <color indexed="12"/>
      <name val="Bahnschrift"/>
      <family val="2"/>
    </font>
    <font>
      <sz val="11"/>
      <name val="Bahnschrift"/>
      <family val="2"/>
    </font>
    <font>
      <b/>
      <sz val="22"/>
      <color indexed="12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3" fillId="2" borderId="26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6" xfId="0" applyFont="1" applyBorder="1" applyAlignment="1">
      <alignment horizontal="left" vertical="center"/>
    </xf>
    <xf numFmtId="2" fontId="9" fillId="0" borderId="6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4" fillId="0" borderId="6" xfId="0" quotePrefix="1" applyFont="1" applyBorder="1" applyAlignment="1">
      <alignment horizontal="left" vertical="center"/>
    </xf>
    <xf numFmtId="0" fontId="0" fillId="0" borderId="0" xfId="0" applyAlignment="1"/>
    <xf numFmtId="16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6" fillId="0" borderId="6" xfId="0" quotePrefix="1" applyFont="1" applyBorder="1" applyAlignment="1">
      <alignment horizontal="center"/>
    </xf>
    <xf numFmtId="0" fontId="15" fillId="0" borderId="0" xfId="0" applyFont="1" applyAlignment="1"/>
    <xf numFmtId="0" fontId="6" fillId="0" borderId="0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2" fontId="14" fillId="0" borderId="23" xfId="0" applyNumberFormat="1" applyFont="1" applyBorder="1" applyAlignment="1">
      <alignment horizontal="center"/>
    </xf>
    <xf numFmtId="2" fontId="19" fillId="3" borderId="6" xfId="0" applyNumberFormat="1" applyFont="1" applyFill="1" applyBorder="1" applyAlignment="1">
      <alignment horizontal="center"/>
    </xf>
    <xf numFmtId="2" fontId="20" fillId="3" borderId="6" xfId="0" applyNumberFormat="1" applyFont="1" applyFill="1" applyBorder="1" applyAlignment="1">
      <alignment horizontal="center"/>
    </xf>
    <xf numFmtId="2" fontId="20" fillId="4" borderId="26" xfId="0" applyNumberFormat="1" applyFont="1" applyFill="1" applyBorder="1" applyAlignment="1">
      <alignment horizontal="center"/>
    </xf>
    <xf numFmtId="2" fontId="20" fillId="7" borderId="0" xfId="0" applyNumberFormat="1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2" fontId="7" fillId="7" borderId="6" xfId="0" applyNumberFormat="1" applyFont="1" applyFill="1" applyBorder="1" applyAlignment="1">
      <alignment horizontal="center"/>
    </xf>
    <xf numFmtId="15" fontId="2" fillId="0" borderId="0" xfId="0" applyNumberFormat="1" applyFont="1" applyBorder="1" applyAlignment="1" applyProtection="1">
      <alignment vertical="center"/>
      <protection locked="0"/>
    </xf>
    <xf numFmtId="2" fontId="20" fillId="4" borderId="6" xfId="0" applyNumberFormat="1" applyFont="1" applyFill="1" applyBorder="1" applyAlignment="1">
      <alignment horizontal="center"/>
    </xf>
    <xf numFmtId="2" fontId="23" fillId="0" borderId="23" xfId="0" applyNumberFormat="1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4" fillId="0" borderId="6" xfId="0" applyNumberFormat="1" applyFont="1" applyBorder="1" applyAlignment="1">
      <alignment horizontal="center"/>
    </xf>
    <xf numFmtId="0" fontId="3" fillId="7" borderId="26" xfId="0" applyFont="1" applyFill="1" applyBorder="1" applyAlignment="1">
      <alignment horizontal="center" vertical="center" wrapText="1"/>
    </xf>
    <xf numFmtId="2" fontId="20" fillId="7" borderId="6" xfId="0" applyNumberFormat="1" applyFont="1" applyFill="1" applyBorder="1" applyAlignment="1">
      <alignment horizontal="center"/>
    </xf>
    <xf numFmtId="2" fontId="20" fillId="7" borderId="26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1" fontId="25" fillId="0" borderId="24" xfId="0" applyNumberFormat="1" applyFont="1" applyBorder="1" applyAlignment="1">
      <alignment horizontal="center" vertical="center"/>
    </xf>
    <xf numFmtId="1" fontId="25" fillId="0" borderId="6" xfId="0" applyNumberFormat="1" applyFont="1" applyBorder="1" applyAlignment="1">
      <alignment horizontal="center" vertical="center"/>
    </xf>
    <xf numFmtId="1" fontId="25" fillId="0" borderId="25" xfId="0" applyNumberFormat="1" applyFont="1" applyBorder="1" applyAlignment="1">
      <alignment horizontal="center" vertical="center"/>
    </xf>
    <xf numFmtId="1" fontId="25" fillId="0" borderId="27" xfId="0" applyNumberFormat="1" applyFont="1" applyBorder="1" applyAlignment="1">
      <alignment horizontal="center" vertical="center"/>
    </xf>
    <xf numFmtId="1" fontId="25" fillId="0" borderId="6" xfId="0" quotePrefix="1" applyNumberFormat="1" applyFont="1" applyBorder="1" applyAlignment="1">
      <alignment horizontal="center" vertical="center"/>
    </xf>
    <xf numFmtId="1" fontId="25" fillId="0" borderId="23" xfId="0" applyNumberFormat="1" applyFont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 wrapText="1"/>
    </xf>
    <xf numFmtId="0" fontId="26" fillId="7" borderId="26" xfId="0" applyFont="1" applyFill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center" vertical="center"/>
      <protection locked="0"/>
    </xf>
    <xf numFmtId="0" fontId="27" fillId="2" borderId="18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left" vertical="center"/>
    </xf>
    <xf numFmtId="0" fontId="29" fillId="0" borderId="0" xfId="0" applyFont="1"/>
    <xf numFmtId="0" fontId="27" fillId="2" borderId="21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31" fillId="0" borderId="6" xfId="0" applyFont="1" applyBorder="1" applyAlignment="1">
      <alignment horizontal="left" vertical="center"/>
    </xf>
    <xf numFmtId="0" fontId="31" fillId="0" borderId="6" xfId="0" applyFont="1" applyBorder="1" applyAlignment="1">
      <alignment horizontal="center" vertical="center"/>
    </xf>
    <xf numFmtId="0" fontId="32" fillId="0" borderId="6" xfId="0" applyFont="1" applyBorder="1" applyAlignment="1">
      <alignment horizontal="left" vertical="center"/>
    </xf>
    <xf numFmtId="2" fontId="32" fillId="0" borderId="6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left" vertical="center"/>
    </xf>
    <xf numFmtId="2" fontId="30" fillId="0" borderId="6" xfId="0" applyNumberFormat="1" applyFont="1" applyBorder="1" applyAlignment="1">
      <alignment horizontal="center" vertical="center"/>
    </xf>
    <xf numFmtId="0" fontId="26" fillId="7" borderId="28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/>
    </xf>
    <xf numFmtId="2" fontId="23" fillId="7" borderId="23" xfId="0" applyNumberFormat="1" applyFont="1" applyFill="1" applyBorder="1" applyAlignment="1">
      <alignment horizontal="center"/>
    </xf>
    <xf numFmtId="1" fontId="25" fillId="7" borderId="24" xfId="0" applyNumberFormat="1" applyFont="1" applyFill="1" applyBorder="1" applyAlignment="1">
      <alignment horizontal="center" vertical="center"/>
    </xf>
    <xf numFmtId="1" fontId="25" fillId="7" borderId="6" xfId="0" applyNumberFormat="1" applyFont="1" applyFill="1" applyBorder="1" applyAlignment="1">
      <alignment horizontal="center" vertical="center"/>
    </xf>
    <xf numFmtId="1" fontId="25" fillId="7" borderId="25" xfId="0" applyNumberFormat="1" applyFont="1" applyFill="1" applyBorder="1" applyAlignment="1">
      <alignment horizontal="center" vertical="center"/>
    </xf>
    <xf numFmtId="1" fontId="25" fillId="7" borderId="27" xfId="0" applyNumberFormat="1" applyFont="1" applyFill="1" applyBorder="1" applyAlignment="1">
      <alignment horizontal="center" vertical="center"/>
    </xf>
    <xf numFmtId="1" fontId="25" fillId="7" borderId="6" xfId="0" quotePrefix="1" applyNumberFormat="1" applyFont="1" applyFill="1" applyBorder="1" applyAlignment="1">
      <alignment horizontal="center" vertical="center"/>
    </xf>
    <xf numFmtId="1" fontId="25" fillId="7" borderId="23" xfId="0" applyNumberFormat="1" applyFont="1" applyFill="1" applyBorder="1" applyAlignment="1">
      <alignment horizontal="center" vertical="center"/>
    </xf>
    <xf numFmtId="2" fontId="19" fillId="7" borderId="28" xfId="0" applyNumberFormat="1" applyFont="1" applyFill="1" applyBorder="1" applyAlignment="1">
      <alignment horizontal="center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24" fillId="0" borderId="6" xfId="0" applyFont="1" applyBorder="1" applyAlignment="1">
      <alignment horizontal="left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33" fillId="0" borderId="0" xfId="0" applyFont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0" fontId="34" fillId="0" borderId="0" xfId="0" applyFont="1" applyProtection="1">
      <protection locked="0"/>
    </xf>
    <xf numFmtId="165" fontId="24" fillId="0" borderId="6" xfId="0" applyNumberFormat="1" applyFont="1" applyBorder="1" applyAlignment="1">
      <alignment horizontal="center"/>
    </xf>
    <xf numFmtId="14" fontId="24" fillId="0" borderId="6" xfId="0" applyNumberFormat="1" applyFont="1" applyBorder="1" applyAlignment="1">
      <alignment horizontal="center"/>
    </xf>
    <xf numFmtId="0" fontId="37" fillId="0" borderId="0" xfId="0" applyFont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center"/>
    </xf>
    <xf numFmtId="0" fontId="24" fillId="5" borderId="6" xfId="0" applyFont="1" applyFill="1" applyBorder="1" applyAlignment="1">
      <alignment horizontal="left"/>
    </xf>
    <xf numFmtId="0" fontId="24" fillId="0" borderId="6" xfId="0" applyFont="1" applyFill="1" applyBorder="1" applyAlignment="1">
      <alignment horizontal="left"/>
    </xf>
    <xf numFmtId="0" fontId="24" fillId="8" borderId="6" xfId="0" applyFont="1" applyFill="1" applyBorder="1" applyAlignment="1">
      <alignment horizontal="left"/>
    </xf>
    <xf numFmtId="0" fontId="24" fillId="6" borderId="6" xfId="0" applyFont="1" applyFill="1" applyBorder="1" applyAlignment="1">
      <alignment horizontal="left"/>
    </xf>
    <xf numFmtId="0" fontId="36" fillId="0" borderId="6" xfId="0" applyFont="1" applyBorder="1" applyAlignment="1">
      <alignment horizontal="left" vertical="center"/>
    </xf>
    <xf numFmtId="0" fontId="24" fillId="7" borderId="6" xfId="0" applyFont="1" applyFill="1" applyBorder="1" applyAlignment="1">
      <alignment horizontal="left"/>
    </xf>
    <xf numFmtId="0" fontId="24" fillId="0" borderId="6" xfId="0" quotePrefix="1" applyFont="1" applyBorder="1" applyAlignment="1">
      <alignment horizontal="left"/>
    </xf>
    <xf numFmtId="0" fontId="36" fillId="0" borderId="6" xfId="0" quotePrefix="1" applyFont="1" applyBorder="1" applyAlignment="1">
      <alignment horizontal="left" vertical="center"/>
    </xf>
    <xf numFmtId="0" fontId="24" fillId="0" borderId="6" xfId="0" applyFont="1" applyBorder="1" applyAlignment="1">
      <alignment horizontal="center"/>
    </xf>
    <xf numFmtId="0" fontId="24" fillId="7" borderId="6" xfId="0" applyFont="1" applyFill="1" applyBorder="1" applyAlignment="1">
      <alignment horizontal="center"/>
    </xf>
    <xf numFmtId="12" fontId="24" fillId="0" borderId="6" xfId="0" applyNumberFormat="1" applyFont="1" applyBorder="1" applyAlignment="1">
      <alignment horizontal="center"/>
    </xf>
    <xf numFmtId="14" fontId="39" fillId="0" borderId="0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textRotation="90"/>
    </xf>
    <xf numFmtId="0" fontId="10" fillId="0" borderId="20" xfId="0" applyFont="1" applyBorder="1" applyAlignment="1">
      <alignment horizontal="center" vertical="center" textRotation="9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35" fillId="0" borderId="4" xfId="0" applyFont="1" applyBorder="1" applyAlignment="1" applyProtection="1">
      <alignment horizontal="center" vertical="center"/>
      <protection locked="0"/>
    </xf>
    <xf numFmtId="0" fontId="35" fillId="0" borderId="0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 textRotation="90"/>
    </xf>
    <xf numFmtId="0" fontId="36" fillId="2" borderId="6" xfId="0" applyFont="1" applyFill="1" applyBorder="1" applyAlignment="1">
      <alignment horizontal="center" vertical="center" textRotation="90"/>
    </xf>
    <xf numFmtId="0" fontId="36" fillId="2" borderId="7" xfId="0" applyFont="1" applyFill="1" applyBorder="1" applyAlignment="1">
      <alignment horizontal="center" vertical="center" wrapText="1"/>
    </xf>
    <xf numFmtId="0" fontId="36" fillId="2" borderId="15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vertical="center"/>
    </xf>
    <xf numFmtId="0" fontId="36" fillId="2" borderId="16" xfId="0" applyFont="1" applyFill="1" applyBorder="1" applyAlignment="1">
      <alignment vertical="center"/>
    </xf>
    <xf numFmtId="0" fontId="36" fillId="2" borderId="8" xfId="0" applyFont="1" applyFill="1" applyBorder="1" applyAlignment="1">
      <alignment vertical="center" wrapText="1"/>
    </xf>
    <xf numFmtId="0" fontId="36" fillId="2" borderId="16" xfId="0" applyFont="1" applyFill="1" applyBorder="1" applyAlignment="1">
      <alignment vertical="center" wrapText="1"/>
    </xf>
    <xf numFmtId="164" fontId="36" fillId="2" borderId="8" xfId="0" applyNumberFormat="1" applyFont="1" applyFill="1" applyBorder="1" applyAlignment="1">
      <alignment horizontal="center" vertical="center" wrapText="1"/>
    </xf>
    <xf numFmtId="164" fontId="36" fillId="2" borderId="16" xfId="0" applyNumberFormat="1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textRotation="90"/>
    </xf>
    <xf numFmtId="0" fontId="11" fillId="0" borderId="22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90" wrapText="1"/>
    </xf>
    <xf numFmtId="0" fontId="16" fillId="0" borderId="15" xfId="0" applyFont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1052763</xdr:colOff>
      <xdr:row>0</xdr:row>
      <xdr:rowOff>0</xdr:rowOff>
    </xdr:from>
    <xdr:to>
      <xdr:col>18</xdr:col>
      <xdr:colOff>1904999</xdr:colOff>
      <xdr:row>0</xdr:row>
      <xdr:rowOff>1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V="1">
          <a:off x="21180592" y="0"/>
          <a:ext cx="8597565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2205789</xdr:colOff>
      <xdr:row>0</xdr:row>
      <xdr:rowOff>25067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V="1">
          <a:off x="0" y="0"/>
          <a:ext cx="8422105" cy="25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zoomScale="38" zoomScaleNormal="38" workbookViewId="0">
      <selection activeCell="D16" sqref="D16"/>
    </sheetView>
  </sheetViews>
  <sheetFormatPr defaultRowHeight="36" x14ac:dyDescent="0.55000000000000004"/>
  <cols>
    <col min="1" max="1" width="9.140625" style="3" customWidth="1"/>
    <col min="2" max="2" width="7.85546875" style="15" customWidth="1"/>
    <col min="3" max="3" width="38.7109375" style="15" customWidth="1"/>
    <col min="4" max="4" width="37.42578125" style="15" customWidth="1"/>
    <col min="5" max="5" width="71.7109375" style="16" customWidth="1"/>
    <col min="6" max="6" width="29.28515625" style="92" customWidth="1"/>
    <col min="7" max="7" width="18" style="17" customWidth="1"/>
    <col min="8" max="8" width="26.42578125" style="22" customWidth="1"/>
    <col min="9" max="9" width="16.28515625" style="60" customWidth="1"/>
    <col min="10" max="10" width="20.140625" style="60" customWidth="1"/>
    <col min="11" max="11" width="19.5703125" style="60" customWidth="1"/>
    <col min="12" max="12" width="19.28515625" customWidth="1"/>
    <col min="13" max="13" width="22.42578125" style="60" customWidth="1"/>
    <col min="14" max="14" width="20.140625" style="60" customWidth="1"/>
    <col min="15" max="15" width="18.140625" style="60" customWidth="1"/>
    <col min="16" max="16" width="19.140625" customWidth="1"/>
    <col min="17" max="17" width="19" customWidth="1"/>
    <col min="18" max="18" width="16.85546875" customWidth="1"/>
    <col min="19" max="19" width="29.42578125" customWidth="1"/>
    <col min="20" max="20" width="8.85546875" style="12" bestFit="1" customWidth="1"/>
    <col min="21" max="21" width="9.140625" style="3"/>
    <col min="22" max="22" width="36.5703125" customWidth="1"/>
    <col min="25" max="25" width="10" bestFit="1" customWidth="1"/>
  </cols>
  <sheetData>
    <row r="1" spans="1:25" s="1" customFormat="1" ht="60" customHeight="1" x14ac:dyDescent="0.5">
      <c r="A1" s="109" t="s">
        <v>35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1"/>
      <c r="T1" s="23"/>
      <c r="U1" s="2"/>
    </row>
    <row r="2" spans="1:25" s="1" customFormat="1" ht="60" customHeight="1" x14ac:dyDescent="0.5">
      <c r="A2" s="112" t="s">
        <v>64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4"/>
      <c r="T2" s="23"/>
      <c r="U2" s="2"/>
    </row>
    <row r="3" spans="1:25" s="1" customFormat="1" ht="60" customHeight="1" x14ac:dyDescent="0.5">
      <c r="A3" s="27"/>
      <c r="B3" s="28"/>
      <c r="C3" s="28"/>
      <c r="D3" s="28"/>
      <c r="E3" s="28"/>
      <c r="F3" s="91"/>
      <c r="G3" s="38"/>
      <c r="H3" s="55" t="s">
        <v>36</v>
      </c>
      <c r="I3" s="55"/>
      <c r="J3" s="55"/>
      <c r="K3" s="55"/>
      <c r="L3" s="28"/>
      <c r="M3" s="55"/>
      <c r="N3" s="55"/>
      <c r="O3" s="55"/>
      <c r="P3" s="28"/>
      <c r="Q3" s="28"/>
      <c r="R3" s="28"/>
      <c r="S3" s="29"/>
      <c r="T3" s="23"/>
      <c r="U3" s="2"/>
    </row>
    <row r="4" spans="1:25" s="1" customFormat="1" ht="46.5" customHeight="1" x14ac:dyDescent="0.5">
      <c r="A4" s="27"/>
      <c r="B4" s="28"/>
      <c r="C4" s="28"/>
      <c r="D4" s="28"/>
      <c r="E4" s="28"/>
      <c r="F4" s="91"/>
      <c r="G4" s="28"/>
      <c r="H4" s="104">
        <v>45241</v>
      </c>
      <c r="I4" s="55"/>
      <c r="J4" s="55"/>
      <c r="K4" s="55"/>
      <c r="L4" s="28"/>
      <c r="M4" s="55"/>
      <c r="N4" s="55"/>
      <c r="O4" s="55"/>
      <c r="P4" s="28"/>
      <c r="Q4" s="28"/>
      <c r="R4" s="28"/>
      <c r="S4" s="29"/>
      <c r="T4" s="23"/>
      <c r="U4" s="2"/>
    </row>
    <row r="5" spans="1:25" s="1" customFormat="1" ht="15.75" customHeight="1" x14ac:dyDescent="0.5">
      <c r="A5" s="83"/>
      <c r="B5" s="84"/>
      <c r="C5" s="84"/>
      <c r="D5" s="84"/>
      <c r="E5" s="84"/>
      <c r="F5" s="91"/>
      <c r="G5" s="84"/>
      <c r="H5" s="84"/>
      <c r="I5" s="55"/>
      <c r="J5" s="55"/>
      <c r="K5" s="55"/>
      <c r="L5" s="84"/>
      <c r="M5" s="55"/>
      <c r="N5" s="55"/>
      <c r="O5" s="55"/>
      <c r="P5" s="84"/>
      <c r="Q5" s="84"/>
      <c r="R5" s="84"/>
      <c r="S5" s="85"/>
      <c r="T5" s="23"/>
      <c r="U5" s="2"/>
    </row>
    <row r="6" spans="1:25" s="88" customFormat="1" ht="51.75" customHeight="1" thickBot="1" x14ac:dyDescent="0.55000000000000004">
      <c r="A6" s="115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  <c r="T6" s="86"/>
      <c r="U6" s="87"/>
    </row>
    <row r="7" spans="1:25" s="1" customFormat="1" ht="25.5" customHeight="1" x14ac:dyDescent="0.5">
      <c r="A7" s="118" t="s">
        <v>15</v>
      </c>
      <c r="B7" s="119" t="s">
        <v>0</v>
      </c>
      <c r="C7" s="120" t="s">
        <v>1</v>
      </c>
      <c r="D7" s="122" t="s">
        <v>2</v>
      </c>
      <c r="E7" s="124" t="s">
        <v>3</v>
      </c>
      <c r="F7" s="126" t="s">
        <v>4</v>
      </c>
      <c r="G7" s="130" t="s">
        <v>17</v>
      </c>
      <c r="H7" s="132" t="s">
        <v>5</v>
      </c>
      <c r="I7" s="134" t="s">
        <v>6</v>
      </c>
      <c r="J7" s="135"/>
      <c r="K7" s="136"/>
      <c r="L7" s="105" t="s">
        <v>7</v>
      </c>
      <c r="M7" s="137" t="s">
        <v>8</v>
      </c>
      <c r="N7" s="135"/>
      <c r="O7" s="138"/>
      <c r="P7" s="105" t="s">
        <v>9</v>
      </c>
      <c r="Q7" s="105" t="s">
        <v>10</v>
      </c>
      <c r="R7" s="107" t="s">
        <v>11</v>
      </c>
      <c r="S7" s="128" t="s">
        <v>12</v>
      </c>
      <c r="T7" s="23"/>
      <c r="U7" s="2"/>
    </row>
    <row r="8" spans="1:25" ht="129.75" customHeight="1" thickBot="1" x14ac:dyDescent="0.55000000000000004">
      <c r="A8" s="118"/>
      <c r="B8" s="119"/>
      <c r="C8" s="121"/>
      <c r="D8" s="123"/>
      <c r="E8" s="125"/>
      <c r="F8" s="127"/>
      <c r="G8" s="131"/>
      <c r="H8" s="133"/>
      <c r="I8" s="56">
        <v>1</v>
      </c>
      <c r="J8" s="57">
        <v>2</v>
      </c>
      <c r="K8" s="58">
        <v>3</v>
      </c>
      <c r="L8" s="106"/>
      <c r="M8" s="61">
        <v>1</v>
      </c>
      <c r="N8" s="57">
        <v>2</v>
      </c>
      <c r="O8" s="62">
        <v>3</v>
      </c>
      <c r="P8" s="106"/>
      <c r="Q8" s="106"/>
      <c r="R8" s="108"/>
      <c r="S8" s="129"/>
    </row>
    <row r="9" spans="1:25" ht="42.75" customHeight="1" x14ac:dyDescent="0.6">
      <c r="A9" s="5"/>
      <c r="B9" s="101"/>
      <c r="C9" s="93" t="s">
        <v>14</v>
      </c>
      <c r="D9" s="93" t="s">
        <v>21</v>
      </c>
      <c r="E9" s="82"/>
      <c r="F9" s="89"/>
      <c r="G9" s="5"/>
      <c r="H9" s="19"/>
      <c r="I9" s="47"/>
      <c r="J9" s="48"/>
      <c r="K9" s="49"/>
      <c r="L9" s="6"/>
      <c r="M9" s="50"/>
      <c r="N9" s="51"/>
      <c r="O9" s="52"/>
      <c r="P9" s="43"/>
      <c r="Q9" s="43"/>
      <c r="R9" s="43"/>
      <c r="S9" s="37"/>
      <c r="U9" s="4"/>
      <c r="V9" s="4"/>
      <c r="W9" s="4"/>
      <c r="X9" s="4"/>
      <c r="Y9" s="4"/>
    </row>
    <row r="10" spans="1:25" s="7" customFormat="1" ht="42.95" customHeight="1" x14ac:dyDescent="0.65">
      <c r="A10" s="5"/>
      <c r="B10" s="101">
        <v>1</v>
      </c>
      <c r="C10" s="82" t="s">
        <v>34</v>
      </c>
      <c r="D10" s="82" t="s">
        <v>33</v>
      </c>
      <c r="E10" s="82" t="s">
        <v>20</v>
      </c>
      <c r="F10" s="103"/>
      <c r="G10" s="32" t="str">
        <f>IF(H10&lt;1," ",IF(H10&lt;=45,"45",IF(H10&lt;=49,"49",IF(H10&lt;=55,"55",IF(H10&lt;=59,"59",IF(H10&lt;=64,"64",IF(H10&lt;=71,"71",IF(H10&lt;=76,"76",IF(H10&lt;=81,"81",IF(H10&lt;=87,"87",IF(H10&gt;=87.01,"+87")))))))))))</f>
        <v>64</v>
      </c>
      <c r="H10" s="40">
        <v>61</v>
      </c>
      <c r="I10" s="47">
        <v>31</v>
      </c>
      <c r="J10" s="48" t="s">
        <v>42</v>
      </c>
      <c r="K10" s="49" t="s">
        <v>42</v>
      </c>
      <c r="L10" s="53">
        <f t="shared" ref="L10:L20" si="0">MAX(I10:K10)</f>
        <v>31</v>
      </c>
      <c r="M10" s="50">
        <v>45</v>
      </c>
      <c r="N10" s="51">
        <v>50</v>
      </c>
      <c r="O10" s="52">
        <v>53</v>
      </c>
      <c r="P10" s="53">
        <f t="shared" ref="P10:P13" si="1">MAX(M10:O10)</f>
        <v>53</v>
      </c>
      <c r="Q10" s="53">
        <f t="shared" ref="Q10:Q13" si="2">L10+P10</f>
        <v>84</v>
      </c>
      <c r="R10" s="43">
        <v>1</v>
      </c>
      <c r="S10" s="31">
        <f>Q10*10^(0.787004341*LOG10(153.757/H10)^2)</f>
        <v>112.49917962219519</v>
      </c>
      <c r="U10" s="8"/>
    </row>
    <row r="11" spans="1:25" s="7" customFormat="1" ht="42.95" customHeight="1" x14ac:dyDescent="0.65">
      <c r="A11" s="5"/>
      <c r="B11" s="101">
        <v>2</v>
      </c>
      <c r="C11" s="82" t="s">
        <v>32</v>
      </c>
      <c r="D11" s="98" t="s">
        <v>41</v>
      </c>
      <c r="E11" s="82" t="s">
        <v>20</v>
      </c>
      <c r="F11" s="103"/>
      <c r="G11" s="32" t="str">
        <f t="shared" ref="G11:G13" si="3">IF(H11&lt;1," ",IF(H11&lt;=45,"45",IF(H11&lt;=49,"49",IF(H11&lt;=55,"55",IF(H11&lt;=59,"59",IF(H11&lt;=64,"64",IF(H11&lt;=71,"71",IF(H11&lt;=76,"76",IF(H11&lt;=81,"81",IF(H11&lt;=87,"87",IF(H11&gt;=87.01,"+87")))))))))))</f>
        <v>71</v>
      </c>
      <c r="H11" s="40">
        <v>69.8</v>
      </c>
      <c r="I11" s="47">
        <v>45</v>
      </c>
      <c r="J11" s="48">
        <v>48</v>
      </c>
      <c r="K11" s="49">
        <v>50</v>
      </c>
      <c r="L11" s="53">
        <f t="shared" si="0"/>
        <v>50</v>
      </c>
      <c r="M11" s="50">
        <v>56</v>
      </c>
      <c r="N11" s="51">
        <v>60</v>
      </c>
      <c r="O11" s="52" t="s">
        <v>46</v>
      </c>
      <c r="P11" s="53">
        <f t="shared" si="1"/>
        <v>60</v>
      </c>
      <c r="Q11" s="53">
        <f t="shared" si="2"/>
        <v>110</v>
      </c>
      <c r="R11" s="139">
        <v>1</v>
      </c>
      <c r="S11" s="31">
        <f t="shared" ref="S11:S13" si="4">Q11*10^(0.787004341*LOG10(153.757/H11)^2)</f>
        <v>136.13565260199999</v>
      </c>
      <c r="U11" s="8"/>
    </row>
    <row r="12" spans="1:25" s="7" customFormat="1" ht="42.95" customHeight="1" x14ac:dyDescent="0.65">
      <c r="A12" s="5"/>
      <c r="B12" s="101">
        <v>3</v>
      </c>
      <c r="C12" s="82" t="s">
        <v>37</v>
      </c>
      <c r="D12" s="98" t="s">
        <v>38</v>
      </c>
      <c r="E12" s="82" t="s">
        <v>20</v>
      </c>
      <c r="F12" s="103"/>
      <c r="G12" s="32" t="str">
        <f t="shared" si="3"/>
        <v>49</v>
      </c>
      <c r="H12" s="40">
        <v>48.8</v>
      </c>
      <c r="I12" s="47">
        <v>10</v>
      </c>
      <c r="J12" s="48">
        <v>12</v>
      </c>
      <c r="K12" s="49">
        <v>14</v>
      </c>
      <c r="L12" s="53">
        <f t="shared" si="0"/>
        <v>14</v>
      </c>
      <c r="M12" s="50">
        <v>12</v>
      </c>
      <c r="N12" s="51">
        <v>14</v>
      </c>
      <c r="O12" s="52">
        <v>17</v>
      </c>
      <c r="P12" s="53">
        <f t="shared" si="1"/>
        <v>17</v>
      </c>
      <c r="Q12" s="53">
        <f t="shared" si="2"/>
        <v>31</v>
      </c>
      <c r="R12" s="43">
        <v>1</v>
      </c>
      <c r="S12" s="31">
        <f t="shared" si="4"/>
        <v>48.625873169125342</v>
      </c>
      <c r="U12" s="8"/>
    </row>
    <row r="13" spans="1:25" s="7" customFormat="1" ht="42.95" customHeight="1" x14ac:dyDescent="0.65">
      <c r="A13" s="5"/>
      <c r="B13" s="101">
        <v>4</v>
      </c>
      <c r="C13" s="82" t="s">
        <v>39</v>
      </c>
      <c r="D13" s="98" t="s">
        <v>40</v>
      </c>
      <c r="E13" s="82" t="s">
        <v>43</v>
      </c>
      <c r="F13" s="103"/>
      <c r="G13" s="32" t="str">
        <f t="shared" si="3"/>
        <v>+87</v>
      </c>
      <c r="H13" s="40">
        <v>90.6</v>
      </c>
      <c r="I13" s="47">
        <v>35</v>
      </c>
      <c r="J13" s="48">
        <v>37</v>
      </c>
      <c r="K13" s="49">
        <v>38</v>
      </c>
      <c r="L13" s="53">
        <f t="shared" si="0"/>
        <v>38</v>
      </c>
      <c r="M13" s="50">
        <v>46</v>
      </c>
      <c r="N13" s="51">
        <v>47</v>
      </c>
      <c r="O13" s="52">
        <v>48</v>
      </c>
      <c r="P13" s="53">
        <f t="shared" si="1"/>
        <v>48</v>
      </c>
      <c r="Q13" s="53">
        <f t="shared" si="2"/>
        <v>86</v>
      </c>
      <c r="R13" s="43">
        <v>1</v>
      </c>
      <c r="S13" s="31">
        <f t="shared" si="4"/>
        <v>94.629134336124665</v>
      </c>
      <c r="U13" s="8"/>
    </row>
    <row r="14" spans="1:25" s="7" customFormat="1" ht="42.95" hidden="1" customHeight="1" x14ac:dyDescent="0.65">
      <c r="A14" s="5"/>
      <c r="B14" s="101"/>
      <c r="C14" s="94"/>
      <c r="D14" s="98"/>
      <c r="E14" s="82"/>
      <c r="F14" s="103"/>
      <c r="G14" s="44"/>
      <c r="H14" s="40"/>
      <c r="I14" s="47"/>
      <c r="J14" s="48"/>
      <c r="K14" s="49"/>
      <c r="L14" s="54"/>
      <c r="M14" s="50"/>
      <c r="N14" s="51"/>
      <c r="O14" s="52"/>
      <c r="P14" s="54"/>
      <c r="Q14" s="54"/>
      <c r="R14" s="43"/>
      <c r="S14" s="79"/>
      <c r="U14" s="8"/>
    </row>
    <row r="15" spans="1:25" s="80" customFormat="1" ht="42.95" hidden="1" customHeight="1" x14ac:dyDescent="0.65">
      <c r="A15" s="71"/>
      <c r="B15" s="102"/>
      <c r="C15" s="95" t="s">
        <v>13</v>
      </c>
      <c r="D15" s="95" t="s">
        <v>22</v>
      </c>
      <c r="E15" s="98"/>
      <c r="F15" s="103"/>
      <c r="G15" s="44"/>
      <c r="H15" s="72"/>
      <c r="I15" s="73"/>
      <c r="J15" s="74"/>
      <c r="K15" s="75"/>
      <c r="L15" s="54"/>
      <c r="M15" s="76"/>
      <c r="N15" s="77"/>
      <c r="O15" s="78"/>
      <c r="P15" s="54"/>
      <c r="Q15" s="54"/>
      <c r="R15" s="43"/>
      <c r="S15" s="79"/>
      <c r="U15" s="81"/>
    </row>
    <row r="16" spans="1:25" s="80" customFormat="1" ht="42.95" customHeight="1" x14ac:dyDescent="0.65">
      <c r="A16" s="71"/>
      <c r="B16" s="102"/>
      <c r="C16" s="95"/>
      <c r="D16" s="95" t="s">
        <v>22</v>
      </c>
      <c r="E16" s="98"/>
      <c r="F16" s="103"/>
      <c r="G16" s="44"/>
      <c r="H16" s="72"/>
      <c r="I16" s="73"/>
      <c r="J16" s="74"/>
      <c r="K16" s="75"/>
      <c r="L16" s="54"/>
      <c r="M16" s="76"/>
      <c r="N16" s="77"/>
      <c r="O16" s="78"/>
      <c r="P16" s="54"/>
      <c r="Q16" s="54"/>
      <c r="R16" s="43"/>
      <c r="S16" s="79"/>
      <c r="U16" s="81"/>
    </row>
    <row r="17" spans="1:21" s="7" customFormat="1" ht="42.95" customHeight="1" x14ac:dyDescent="0.65">
      <c r="A17" s="5"/>
      <c r="B17" s="101">
        <v>1</v>
      </c>
      <c r="C17" s="82" t="s">
        <v>24</v>
      </c>
      <c r="D17" s="82" t="s">
        <v>23</v>
      </c>
      <c r="E17" s="82" t="s">
        <v>20</v>
      </c>
      <c r="F17" s="103"/>
      <c r="G17" s="39" t="str">
        <f>IF(H17&lt;1," ",IF(H17&lt;=55,"55",IF(H17&lt;=61,"61",IF(H17&lt;=67,"67",IF(H17&lt;=73,"73",IF(H17&lt;=81,"81",IF(H17&lt;=89,"89",IF(H17&lt;=96,"96",IF(H17&lt;=102,"102",IF(H17&lt;=109,"109",IF(H17&gt;=109.01,"+109")))))))))))</f>
        <v>81</v>
      </c>
      <c r="H17" s="40">
        <v>75.599999999999994</v>
      </c>
      <c r="I17" s="47">
        <v>50</v>
      </c>
      <c r="J17" s="48">
        <v>55</v>
      </c>
      <c r="K17" s="49" t="s">
        <v>44</v>
      </c>
      <c r="L17" s="53">
        <f t="shared" si="0"/>
        <v>55</v>
      </c>
      <c r="M17" s="50">
        <v>60</v>
      </c>
      <c r="N17" s="51">
        <v>65</v>
      </c>
      <c r="O17" s="52">
        <v>70</v>
      </c>
      <c r="P17" s="53">
        <f t="shared" ref="P17:P19" si="5">MAX(M17:O17)</f>
        <v>70</v>
      </c>
      <c r="Q17" s="53">
        <f t="shared" ref="Q17:Q19" si="6">L17+P17</f>
        <v>125</v>
      </c>
      <c r="R17" s="43">
        <v>1</v>
      </c>
      <c r="S17" s="33">
        <f>Q17*10^(0.722762521*LOG10(193.609/H17)^2)</f>
        <v>164.99173531276116</v>
      </c>
      <c r="U17" s="8"/>
    </row>
    <row r="18" spans="1:21" s="7" customFormat="1" ht="42.95" customHeight="1" x14ac:dyDescent="0.65">
      <c r="A18" s="5"/>
      <c r="B18" s="101">
        <v>2</v>
      </c>
      <c r="C18" s="82" t="s">
        <v>25</v>
      </c>
      <c r="D18" s="82" t="s">
        <v>26</v>
      </c>
      <c r="E18" s="82" t="s">
        <v>27</v>
      </c>
      <c r="F18" s="103"/>
      <c r="G18" s="39" t="str">
        <f>IF(H18&lt;1," ",IF(H18&lt;=55,"55",IF(H18&lt;=61,"61",IF(H18&lt;=67,"67",IF(H18&lt;=73,"73",IF(H18&lt;=81,"81",IF(H18&lt;=89,"89",IF(H18&lt;=96,"96",IF(H18&lt;=102,"102",IF(H18&lt;=109,"109",IF(H18&gt;=109.01,"+109")))))))))))</f>
        <v>102</v>
      </c>
      <c r="H18" s="40">
        <v>97.4</v>
      </c>
      <c r="I18" s="47">
        <v>15</v>
      </c>
      <c r="J18" s="48">
        <v>16</v>
      </c>
      <c r="K18" s="49">
        <v>17</v>
      </c>
      <c r="L18" s="53">
        <f t="shared" si="0"/>
        <v>17</v>
      </c>
      <c r="M18" s="50">
        <v>20</v>
      </c>
      <c r="N18" s="51">
        <v>22</v>
      </c>
      <c r="O18" s="52">
        <v>25</v>
      </c>
      <c r="P18" s="53">
        <f t="shared" si="5"/>
        <v>25</v>
      </c>
      <c r="Q18" s="53">
        <f t="shared" si="6"/>
        <v>42</v>
      </c>
      <c r="R18" s="43">
        <v>1</v>
      </c>
      <c r="S18" s="33">
        <f t="shared" ref="S18:S20" si="7">Q18*10^(0.722762521*LOG10(193.609/H18)^2)</f>
        <v>48.707013676855006</v>
      </c>
      <c r="U18" s="8"/>
    </row>
    <row r="19" spans="1:21" s="7" customFormat="1" ht="42.95" customHeight="1" x14ac:dyDescent="0.65">
      <c r="A19" s="5"/>
      <c r="B19" s="101">
        <v>3</v>
      </c>
      <c r="C19" s="82" t="s">
        <v>28</v>
      </c>
      <c r="D19" s="98" t="s">
        <v>29</v>
      </c>
      <c r="E19" s="82" t="s">
        <v>27</v>
      </c>
      <c r="F19" s="103"/>
      <c r="G19" s="39" t="str">
        <f t="shared" ref="G19:G21" si="8">IF(H19&lt;1," ",IF(H19&lt;=55,"55",IF(H19&lt;=61,"61",IF(H19&lt;=67,"67",IF(H19&lt;=73,"73",IF(H19&lt;=81,"81",IF(H19&lt;=89,"89",IF(H19&lt;=96,"96",IF(H19&lt;=102,"102",IF(H19&lt;=109,"109",IF(H19&gt;=109.01,"+109")))))))))))</f>
        <v>109</v>
      </c>
      <c r="H19" s="40">
        <v>102.8</v>
      </c>
      <c r="I19" s="47">
        <v>50</v>
      </c>
      <c r="J19" s="48">
        <v>55</v>
      </c>
      <c r="K19" s="49">
        <v>60</v>
      </c>
      <c r="L19" s="53">
        <f t="shared" si="0"/>
        <v>60</v>
      </c>
      <c r="M19" s="50">
        <v>65</v>
      </c>
      <c r="N19" s="51">
        <v>70</v>
      </c>
      <c r="O19" s="52">
        <v>75</v>
      </c>
      <c r="P19" s="53">
        <f t="shared" si="5"/>
        <v>75</v>
      </c>
      <c r="Q19" s="53">
        <f t="shared" si="6"/>
        <v>135</v>
      </c>
      <c r="R19" s="43">
        <v>1</v>
      </c>
      <c r="S19" s="33">
        <f t="shared" si="7"/>
        <v>153.09669871313938</v>
      </c>
      <c r="U19" s="8"/>
    </row>
    <row r="20" spans="1:21" s="7" customFormat="1" ht="42.95" customHeight="1" x14ac:dyDescent="0.65">
      <c r="A20" s="5"/>
      <c r="B20" s="101">
        <v>4</v>
      </c>
      <c r="C20" s="82" t="s">
        <v>30</v>
      </c>
      <c r="D20" s="98" t="s">
        <v>31</v>
      </c>
      <c r="E20" s="82" t="s">
        <v>27</v>
      </c>
      <c r="F20" s="103"/>
      <c r="G20" s="39" t="str">
        <f t="shared" si="8"/>
        <v>89</v>
      </c>
      <c r="H20" s="40">
        <v>84.8</v>
      </c>
      <c r="I20" s="47">
        <v>60</v>
      </c>
      <c r="J20" s="48">
        <v>65</v>
      </c>
      <c r="K20" s="49" t="s">
        <v>45</v>
      </c>
      <c r="L20" s="53">
        <f t="shared" si="0"/>
        <v>65</v>
      </c>
      <c r="M20" s="50">
        <v>80</v>
      </c>
      <c r="N20" s="51" t="s">
        <v>49</v>
      </c>
      <c r="O20" s="52" t="s">
        <v>50</v>
      </c>
      <c r="P20" s="53">
        <f t="shared" ref="P20" si="9">MAX(M20:O20)</f>
        <v>80</v>
      </c>
      <c r="Q20" s="53">
        <f t="shared" ref="Q20" si="10">L20+P20</f>
        <v>145</v>
      </c>
      <c r="R20" s="140">
        <v>1</v>
      </c>
      <c r="S20" s="33">
        <f t="shared" si="7"/>
        <v>179.58681739457168</v>
      </c>
      <c r="U20" s="8"/>
    </row>
    <row r="21" spans="1:21" s="7" customFormat="1" ht="42.95" customHeight="1" x14ac:dyDescent="0.65">
      <c r="A21" s="5"/>
      <c r="B21" s="101">
        <v>5</v>
      </c>
      <c r="C21" s="82"/>
      <c r="D21" s="98"/>
      <c r="E21" s="82"/>
      <c r="F21" s="103"/>
      <c r="G21" s="39" t="str">
        <f t="shared" si="8"/>
        <v xml:space="preserve"> </v>
      </c>
      <c r="H21" s="40"/>
      <c r="I21" s="47"/>
      <c r="J21" s="48"/>
      <c r="K21" s="49"/>
      <c r="L21" s="53"/>
      <c r="M21" s="50"/>
      <c r="N21" s="51"/>
      <c r="O21" s="52"/>
      <c r="P21" s="53"/>
      <c r="Q21" s="53"/>
      <c r="R21" s="43"/>
      <c r="S21" s="33"/>
      <c r="U21" s="8"/>
    </row>
    <row r="22" spans="1:21" s="7" customFormat="1" ht="42.95" customHeight="1" x14ac:dyDescent="0.65">
      <c r="A22" s="5"/>
      <c r="B22" s="101"/>
      <c r="C22" s="82"/>
      <c r="D22" s="98"/>
      <c r="E22" s="99"/>
      <c r="F22" s="90"/>
      <c r="G22" s="44"/>
      <c r="H22" s="40"/>
      <c r="I22" s="47"/>
      <c r="J22" s="48"/>
      <c r="K22" s="49"/>
      <c r="L22" s="54"/>
      <c r="M22" s="50"/>
      <c r="N22" s="51"/>
      <c r="O22" s="52"/>
      <c r="P22" s="54"/>
      <c r="Q22" s="54"/>
      <c r="R22" s="43"/>
      <c r="S22" s="45"/>
      <c r="U22" s="8"/>
    </row>
    <row r="23" spans="1:21" s="7" customFormat="1" ht="42.95" customHeight="1" x14ac:dyDescent="0.65">
      <c r="A23" s="26"/>
      <c r="B23" s="101"/>
      <c r="C23" s="93" t="s">
        <v>18</v>
      </c>
      <c r="D23" s="93"/>
      <c r="E23" s="93" t="s">
        <v>47</v>
      </c>
      <c r="F23" s="42"/>
      <c r="G23" s="24"/>
      <c r="H23" s="41"/>
      <c r="I23" s="50"/>
      <c r="J23" s="48"/>
      <c r="K23" s="52"/>
      <c r="L23" s="35"/>
      <c r="M23" s="50"/>
      <c r="N23" s="51"/>
      <c r="O23" s="52"/>
      <c r="P23" s="70"/>
      <c r="Q23" s="70"/>
      <c r="R23" s="36"/>
      <c r="S23" s="34"/>
      <c r="U23" s="8"/>
    </row>
    <row r="24" spans="1:21" s="7" customFormat="1" ht="42.95" customHeight="1" x14ac:dyDescent="0.65">
      <c r="A24" s="26"/>
      <c r="B24" s="101"/>
      <c r="C24" s="96" t="s">
        <v>19</v>
      </c>
      <c r="D24" s="96"/>
      <c r="E24" s="96" t="s">
        <v>48</v>
      </c>
      <c r="F24" s="42"/>
      <c r="G24" s="24"/>
      <c r="H24" s="41"/>
      <c r="I24" s="50"/>
      <c r="J24" s="48"/>
      <c r="K24" s="52"/>
      <c r="L24" s="35"/>
      <c r="M24" s="50"/>
      <c r="N24" s="51"/>
      <c r="O24" s="52"/>
      <c r="P24" s="70"/>
      <c r="Q24" s="70"/>
      <c r="R24" s="36"/>
      <c r="S24" s="34"/>
      <c r="U24" s="8"/>
    </row>
    <row r="25" spans="1:21" s="7" customFormat="1" ht="42.95" customHeight="1" x14ac:dyDescent="0.65">
      <c r="A25" s="5"/>
      <c r="B25" s="101"/>
      <c r="C25" s="82"/>
      <c r="D25" s="82"/>
      <c r="E25" s="82"/>
      <c r="F25" s="42"/>
      <c r="G25" s="5"/>
      <c r="H25" s="30"/>
      <c r="I25" s="50"/>
      <c r="J25" s="48"/>
      <c r="K25" s="52"/>
      <c r="L25" s="35"/>
      <c r="M25" s="50"/>
      <c r="N25" s="51"/>
      <c r="O25" s="52"/>
      <c r="P25" s="35"/>
      <c r="Q25" s="35"/>
      <c r="R25" s="36"/>
      <c r="S25" s="34"/>
      <c r="U25" s="8"/>
    </row>
    <row r="26" spans="1:21" ht="42.95" customHeight="1" x14ac:dyDescent="0.6">
      <c r="A26" s="64"/>
      <c r="B26" s="63"/>
      <c r="C26" s="82" t="s">
        <v>58</v>
      </c>
      <c r="D26" s="63" t="s">
        <v>59</v>
      </c>
      <c r="E26" s="63" t="s">
        <v>61</v>
      </c>
      <c r="F26" s="90"/>
      <c r="G26" s="10"/>
      <c r="H26" s="20"/>
      <c r="I26" s="59"/>
      <c r="J26" s="59"/>
      <c r="K26" s="59"/>
      <c r="L26" s="9"/>
      <c r="M26" s="59"/>
      <c r="N26" s="59"/>
      <c r="O26" s="63"/>
      <c r="P26" s="9"/>
      <c r="Q26" s="9"/>
      <c r="R26" s="11"/>
    </row>
    <row r="27" spans="1:21" ht="42.95" customHeight="1" x14ac:dyDescent="0.6">
      <c r="A27" s="46"/>
      <c r="B27" s="63" t="s">
        <v>57</v>
      </c>
      <c r="C27" s="82" t="s">
        <v>51</v>
      </c>
      <c r="D27" s="63" t="s">
        <v>53</v>
      </c>
      <c r="E27" s="63" t="s">
        <v>62</v>
      </c>
      <c r="F27" s="90"/>
      <c r="G27" s="66"/>
      <c r="H27" s="67"/>
      <c r="I27" s="65"/>
      <c r="J27" s="65"/>
      <c r="K27" s="65"/>
      <c r="L27" s="65"/>
      <c r="M27" s="65"/>
      <c r="N27" s="65"/>
      <c r="O27" s="65"/>
      <c r="P27" s="65"/>
      <c r="Q27" s="65"/>
      <c r="R27" s="11"/>
    </row>
    <row r="28" spans="1:21" ht="42.95" customHeight="1" x14ac:dyDescent="0.6">
      <c r="B28" s="97" t="s">
        <v>56</v>
      </c>
      <c r="C28" s="63" t="s">
        <v>52</v>
      </c>
      <c r="D28" s="97" t="s">
        <v>60</v>
      </c>
      <c r="E28" s="97" t="s">
        <v>63</v>
      </c>
      <c r="F28" s="90"/>
      <c r="G28" s="69"/>
      <c r="H28" s="68"/>
      <c r="I28" s="68"/>
      <c r="J28" s="68"/>
      <c r="K28" s="68"/>
      <c r="L28" s="68"/>
      <c r="M28" s="68"/>
      <c r="N28" s="68"/>
      <c r="O28" s="68"/>
      <c r="P28" s="68"/>
      <c r="Q28" s="65"/>
      <c r="R28" s="11"/>
    </row>
    <row r="29" spans="1:21" ht="42.95" customHeight="1" x14ac:dyDescent="0.6">
      <c r="B29" s="97" t="s">
        <v>55</v>
      </c>
      <c r="C29" s="97" t="s">
        <v>53</v>
      </c>
      <c r="D29" s="97" t="s">
        <v>53</v>
      </c>
      <c r="E29" s="97" t="s">
        <v>16</v>
      </c>
      <c r="F29" s="90"/>
      <c r="G29" s="69"/>
      <c r="H29" s="68"/>
      <c r="I29" s="68"/>
      <c r="J29" s="68"/>
      <c r="K29" s="68"/>
      <c r="L29" s="68"/>
      <c r="M29" s="68"/>
      <c r="N29" s="68"/>
      <c r="O29" s="68"/>
      <c r="P29" s="68"/>
      <c r="Q29" s="65"/>
      <c r="R29" s="11"/>
    </row>
    <row r="30" spans="1:21" ht="42.95" customHeight="1" x14ac:dyDescent="0.6">
      <c r="B30" s="97" t="s">
        <v>55</v>
      </c>
      <c r="C30" s="97" t="s">
        <v>54</v>
      </c>
      <c r="D30" s="97"/>
      <c r="E30" s="97" t="s">
        <v>53</v>
      </c>
      <c r="F30" s="90"/>
      <c r="G30" s="69"/>
      <c r="H30" s="68"/>
      <c r="I30" s="68"/>
      <c r="J30" s="68"/>
      <c r="K30" s="68"/>
      <c r="L30" s="68"/>
      <c r="M30" s="68"/>
      <c r="N30" s="68"/>
      <c r="O30" s="68"/>
      <c r="P30" s="68"/>
      <c r="Q30" s="65"/>
      <c r="R30" s="11"/>
    </row>
    <row r="31" spans="1:21" ht="42.95" customHeight="1" x14ac:dyDescent="0.6">
      <c r="B31" s="97"/>
      <c r="C31" s="97"/>
      <c r="D31" s="97"/>
      <c r="E31" s="97"/>
      <c r="F31" s="90"/>
      <c r="G31" s="69"/>
      <c r="H31" s="68"/>
      <c r="I31" s="68"/>
      <c r="J31" s="68"/>
      <c r="K31" s="68"/>
      <c r="L31" s="68"/>
      <c r="M31" s="68"/>
      <c r="N31" s="68"/>
      <c r="O31" s="68"/>
      <c r="P31" s="68"/>
      <c r="Q31" s="65"/>
      <c r="R31" s="11"/>
    </row>
    <row r="32" spans="1:21" ht="42.95" customHeight="1" x14ac:dyDescent="0.6">
      <c r="A32" s="13"/>
      <c r="B32" s="97"/>
      <c r="C32" s="97"/>
      <c r="D32" s="97"/>
      <c r="E32" s="100"/>
      <c r="F32" s="90"/>
      <c r="G32" s="69"/>
      <c r="H32" s="68"/>
      <c r="I32" s="68"/>
      <c r="J32" s="68"/>
      <c r="K32" s="68"/>
      <c r="L32" s="68"/>
      <c r="M32" s="68"/>
      <c r="N32" s="68"/>
      <c r="O32" s="68"/>
      <c r="P32" s="68"/>
      <c r="Q32" s="65"/>
      <c r="R32" s="11"/>
    </row>
    <row r="33" spans="3:8" x14ac:dyDescent="0.55000000000000004">
      <c r="C33" s="14"/>
    </row>
    <row r="34" spans="3:8" x14ac:dyDescent="0.55000000000000004">
      <c r="C34" s="25"/>
    </row>
    <row r="35" spans="3:8" x14ac:dyDescent="0.55000000000000004">
      <c r="G35" s="18"/>
      <c r="H35" s="21"/>
    </row>
  </sheetData>
  <mergeCells count="18">
    <mergeCell ref="L7:L8"/>
    <mergeCell ref="M7:O7"/>
    <mergeCell ref="P7:P8"/>
    <mergeCell ref="Q7:Q8"/>
    <mergeCell ref="R7:R8"/>
    <mergeCell ref="A1:S1"/>
    <mergeCell ref="A2:S2"/>
    <mergeCell ref="A6:S6"/>
    <mergeCell ref="A7:A8"/>
    <mergeCell ref="B7:B8"/>
    <mergeCell ref="C7:C8"/>
    <mergeCell ref="D7:D8"/>
    <mergeCell ref="E7:E8"/>
    <mergeCell ref="F7:F8"/>
    <mergeCell ref="S7:S8"/>
    <mergeCell ref="G7:G8"/>
    <mergeCell ref="H7:H8"/>
    <mergeCell ref="I7:K7"/>
  </mergeCells>
  <conditionalFormatting sqref="M9:O25 I9:K25">
    <cfRule type="containsText" dxfId="2" priority="94" stopIfTrue="1" operator="containsText" text="x">
      <formula>NOT(ISERROR(SEARCH("x",I9)))</formula>
    </cfRule>
    <cfRule type="containsText" dxfId="1" priority="95" stopIfTrue="1" operator="containsText" text="_">
      <formula>NOT(ISERROR(SEARCH("_",I9)))</formula>
    </cfRule>
    <cfRule type="cellIs" dxfId="0" priority="96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NORTHERN WEIGHTLIFTING</vt:lpstr>
      <vt:lpstr>Sheet1</vt:lpstr>
      <vt:lpstr>'NORTHERN WEIGHTLIFTING'!Print_Area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Toppa Harley</dc:creator>
  <cp:lastModifiedBy>ADMIN</cp:lastModifiedBy>
  <cp:lastPrinted>2016-07-11T19:45:26Z</cp:lastPrinted>
  <dcterms:created xsi:type="dcterms:W3CDTF">2016-04-26T18:47:24Z</dcterms:created>
  <dcterms:modified xsi:type="dcterms:W3CDTF">2023-11-12T16:45:29Z</dcterms:modified>
</cp:coreProperties>
</file>