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8655" tabRatio="465" activeTab="1"/>
  </bookViews>
  <sheets>
    <sheet name="Factors" sheetId="1" r:id="rId1"/>
    <sheet name="Protocol" sheetId="3" r:id="rId2"/>
  </sheets>
  <definedNames>
    <definedName name="_Fill" hidden="1">#REF!</definedName>
    <definedName name="_xlnm.Criteria">#REF!</definedName>
    <definedName name="_xlnm.Extract">#REF!</definedName>
    <definedName name="INDICE">#REF!</definedName>
    <definedName name="MINIMA">#REF!</definedName>
    <definedName name="_xlnm.Print_Area" localSheetId="1">Protocol!$A$9:$W$28</definedName>
    <definedName name="_xlnm.Print_Titles" localSheetId="1">Protocol!$1:$8</definedName>
    <definedName name="Zone_impres_MI">#REF!</definedName>
  </definedNames>
  <calcPr calcId="152511"/>
  <customWorkbookViews>
    <customWorkbookView name="Feuille coach (FEUICAEN)" guid="{8D16F3C9-8BA6-11D3-9FAD-8D562F7AE90E}" maximized="1" xWindow="2" yWindow="2" windowWidth="636" windowHeight="372" activeSheetId="2"/>
    <customWorkbookView name="Feuille de match (FEUICAEN)" guid="{8D16F3CA-8BA6-11D3-9FAD-8D562F7AE90E}" maximized="1" showHorizontalScroll="0" showVerticalScroll="0" showSheetTabs="0" xWindow="2" yWindow="2" windowWidth="636" windowHeight="372" activeSheetId="2"/>
    <customWorkbookView name="Original (FEUICAEN)" guid="{8D16F3CB-8BA6-11D3-9FAD-8D562F7AE90E}" maximized="1" xWindow="2" yWindow="2" windowWidth="636" windowHeight="372" activeSheetId="2"/>
    <customWorkbookView name="Pesée (FEUICAEN)" guid="{8D16F3CC-8BA6-11D3-9FAD-8D562F7AE90E}" maximized="1" xWindow="2" yWindow="2" windowWidth="636" windowHeight="372" activeSheetId="2"/>
  </customWorkbookViews>
</workbook>
</file>

<file path=xl/calcChain.xml><?xml version="1.0" encoding="utf-8"?>
<calcChain xmlns="http://schemas.openxmlformats.org/spreadsheetml/2006/main">
  <c r="R22" i="3" l="1"/>
  <c r="N22" i="3"/>
  <c r="S22" i="3" s="1"/>
  <c r="T22" i="3" s="1"/>
  <c r="I21" i="3" l="1"/>
  <c r="I22" i="3"/>
  <c r="F22" i="3"/>
  <c r="U22" i="3" s="1"/>
  <c r="V22" i="3" s="1"/>
  <c r="G22" i="3" l="1"/>
  <c r="I27" i="3"/>
  <c r="I15" i="3" l="1"/>
  <c r="I16" i="3"/>
  <c r="R27" i="3"/>
  <c r="N27" i="3"/>
  <c r="F27" i="3"/>
  <c r="U27" i="3" s="1"/>
  <c r="R16" i="3"/>
  <c r="N16" i="3"/>
  <c r="F16" i="3"/>
  <c r="U16" i="3" s="1"/>
  <c r="S27" i="3" l="1"/>
  <c r="T27" i="3" s="1"/>
  <c r="V27" i="3" s="1"/>
  <c r="G27" i="3"/>
  <c r="S16" i="3"/>
  <c r="T16" i="3" s="1"/>
  <c r="V16" i="3" s="1"/>
  <c r="G16" i="3"/>
  <c r="R11" i="3"/>
  <c r="N11" i="3"/>
  <c r="I11" i="3"/>
  <c r="F11" i="3"/>
  <c r="U11" i="3" s="1"/>
  <c r="S11" i="3" l="1"/>
  <c r="T11" i="3" s="1"/>
  <c r="V11" i="3" s="1"/>
  <c r="G11" i="3"/>
  <c r="F10" i="3"/>
  <c r="F12" i="3"/>
  <c r="F13" i="3"/>
  <c r="F14" i="3"/>
  <c r="F15" i="3"/>
  <c r="F23" i="3"/>
  <c r="F24" i="3"/>
  <c r="F25" i="3"/>
  <c r="F26" i="3"/>
  <c r="F28" i="3"/>
  <c r="R24" i="3" l="1"/>
  <c r="N24" i="3"/>
  <c r="S24" i="3" l="1"/>
  <c r="U24" i="3"/>
  <c r="U25" i="3"/>
  <c r="U26" i="3"/>
  <c r="U28" i="3"/>
  <c r="T24" i="3"/>
  <c r="I24" i="3"/>
  <c r="I25" i="3"/>
  <c r="I26" i="3"/>
  <c r="I28" i="3"/>
  <c r="G24" i="3"/>
  <c r="G25" i="3"/>
  <c r="G26" i="3"/>
  <c r="G28" i="3"/>
  <c r="V24" i="3" l="1"/>
  <c r="R23" i="3"/>
  <c r="N23" i="3"/>
  <c r="S23" i="3" s="1"/>
  <c r="T23" i="3" s="1"/>
  <c r="I23" i="3"/>
  <c r="U23" i="3"/>
  <c r="V23" i="3" l="1"/>
  <c r="G23" i="3"/>
  <c r="R14" i="3" l="1"/>
  <c r="N14" i="3"/>
  <c r="S14" i="3" l="1"/>
  <c r="T14" i="3" s="1"/>
  <c r="I14" i="3" l="1"/>
  <c r="U14" i="3"/>
  <c r="V14" i="3" s="1"/>
  <c r="G14" i="3" l="1"/>
  <c r="R15" i="3"/>
  <c r="N15" i="3"/>
  <c r="U15" i="3"/>
  <c r="R10" i="3"/>
  <c r="N10" i="3"/>
  <c r="I10" i="3"/>
  <c r="U10" i="3"/>
  <c r="S10" i="3" l="1"/>
  <c r="T10" i="3" s="1"/>
  <c r="V10" i="3" s="1"/>
  <c r="S15" i="3"/>
  <c r="T15" i="3" s="1"/>
  <c r="V15" i="3" s="1"/>
  <c r="G10" i="3"/>
  <c r="G15" i="3"/>
  <c r="R25" i="3" l="1"/>
  <c r="N25" i="3"/>
  <c r="S25" i="3" l="1"/>
  <c r="T25" i="3" s="1"/>
  <c r="V25" i="3" s="1"/>
  <c r="R28" i="3" l="1"/>
  <c r="N28" i="3"/>
  <c r="S28" i="3" l="1"/>
  <c r="T28" i="3" s="1"/>
  <c r="V28" i="3" s="1"/>
  <c r="R13" i="3"/>
  <c r="N13" i="3"/>
  <c r="I13" i="3"/>
  <c r="G13" i="3"/>
  <c r="S13" i="3" l="1"/>
  <c r="T13" i="3" s="1"/>
  <c r="U13" i="3"/>
  <c r="V13" i="3" l="1"/>
  <c r="R12" i="3"/>
  <c r="N12" i="3"/>
  <c r="I12" i="3"/>
  <c r="U12" i="3"/>
  <c r="G12" i="3" l="1"/>
  <c r="S12" i="3"/>
  <c r="T12" i="3" s="1"/>
  <c r="V12" i="3" s="1"/>
  <c r="N26" i="3" l="1"/>
  <c r="R26" i="3"/>
  <c r="S26" i="3" l="1"/>
  <c r="T26" i="3" s="1"/>
  <c r="V26" i="3" s="1"/>
  <c r="C2" i="1" l="1"/>
  <c r="F156" i="1"/>
  <c r="F155" i="1" s="1"/>
  <c r="F154" i="1" s="1"/>
  <c r="F153" i="1" s="1"/>
  <c r="F152" i="1" s="1"/>
  <c r="F151" i="1" s="1"/>
  <c r="F150" i="1" s="1"/>
  <c r="F149" i="1" s="1"/>
  <c r="F148" i="1" s="1"/>
  <c r="F147" i="1" s="1"/>
  <c r="F146" i="1" s="1"/>
  <c r="F145" i="1" s="1"/>
  <c r="F144" i="1" s="1"/>
  <c r="F143" i="1" s="1"/>
  <c r="F142" i="1" s="1"/>
  <c r="F141" i="1" s="1"/>
  <c r="F140" i="1" s="1"/>
  <c r="F139" i="1" s="1"/>
  <c r="F138" i="1" s="1"/>
  <c r="F137" i="1" s="1"/>
  <c r="E236" i="1"/>
  <c r="E235" i="1"/>
  <c r="E234" i="1" s="1"/>
  <c r="E233" i="1" s="1"/>
  <c r="E232" i="1" s="1"/>
  <c r="E231" i="1" s="1"/>
  <c r="E230" i="1" s="1"/>
  <c r="E229" i="1" s="1"/>
  <c r="E228" i="1" s="1"/>
  <c r="E227" i="1" s="1"/>
  <c r="E226" i="1" s="1"/>
  <c r="E225" i="1" s="1"/>
  <c r="E224" i="1" s="1"/>
  <c r="E223" i="1" s="1"/>
  <c r="E222" i="1" s="1"/>
  <c r="E221" i="1" s="1"/>
  <c r="E220" i="1" s="1"/>
  <c r="E219" i="1" s="1"/>
  <c r="E218" i="1" s="1"/>
  <c r="E217" i="1" s="1"/>
  <c r="E216" i="1" s="1"/>
  <c r="E215" i="1" s="1"/>
  <c r="E214" i="1" s="1"/>
  <c r="E213" i="1" s="1"/>
  <c r="E212" i="1" s="1"/>
  <c r="E211" i="1" s="1"/>
  <c r="E210" i="1" s="1"/>
  <c r="E209" i="1" s="1"/>
  <c r="E208" i="1" s="1"/>
  <c r="E207" i="1" s="1"/>
  <c r="E206" i="1" s="1"/>
  <c r="E205" i="1" s="1"/>
  <c r="E204" i="1" s="1"/>
  <c r="E203" i="1" s="1"/>
  <c r="E202" i="1" s="1"/>
  <c r="E201" i="1" s="1"/>
  <c r="E200" i="1" s="1"/>
  <c r="E199" i="1" s="1"/>
  <c r="E198" i="1" s="1"/>
  <c r="E197" i="1" s="1"/>
  <c r="E196" i="1" s="1"/>
  <c r="E195" i="1" s="1"/>
  <c r="E194" i="1" s="1"/>
  <c r="E193" i="1" s="1"/>
  <c r="E192" i="1" s="1"/>
  <c r="E191" i="1" s="1"/>
  <c r="E190" i="1" s="1"/>
  <c r="E189" i="1" s="1"/>
  <c r="E188" i="1" s="1"/>
  <c r="E187" i="1" s="1"/>
  <c r="E186" i="1" s="1"/>
  <c r="E185" i="1" s="1"/>
  <c r="E184" i="1" s="1"/>
  <c r="E183" i="1" s="1"/>
  <c r="E182" i="1" s="1"/>
  <c r="E181" i="1" s="1"/>
  <c r="E180" i="1" s="1"/>
  <c r="E179" i="1" s="1"/>
  <c r="E178" i="1" s="1"/>
  <c r="E177" i="1" s="1"/>
  <c r="E176" i="1" s="1"/>
  <c r="E175" i="1" s="1"/>
  <c r="E174" i="1" s="1"/>
  <c r="E173" i="1" s="1"/>
  <c r="E172" i="1" s="1"/>
  <c r="E171" i="1" s="1"/>
  <c r="E170" i="1" s="1"/>
  <c r="E169" i="1" s="1"/>
  <c r="E168" i="1" s="1"/>
  <c r="E167" i="1" s="1"/>
  <c r="E166" i="1" s="1"/>
  <c r="E165" i="1" s="1"/>
  <c r="E164" i="1" s="1"/>
  <c r="E163" i="1" s="1"/>
  <c r="E162" i="1" s="1"/>
  <c r="E161" i="1" s="1"/>
  <c r="E160" i="1" s="1"/>
  <c r="E159" i="1" s="1"/>
  <c r="E158" i="1" s="1"/>
  <c r="E157" i="1" s="1"/>
  <c r="E156" i="1" s="1"/>
  <c r="E155" i="1" s="1"/>
  <c r="E154" i="1" s="1"/>
  <c r="E153" i="1" s="1"/>
  <c r="E152" i="1" s="1"/>
  <c r="E151" i="1" s="1"/>
  <c r="E150" i="1" s="1"/>
  <c r="E149" i="1" s="1"/>
  <c r="E148" i="1" s="1"/>
  <c r="E147" i="1" s="1"/>
  <c r="E146" i="1" s="1"/>
  <c r="E145" i="1" s="1"/>
  <c r="E144" i="1" s="1"/>
  <c r="E143" i="1" s="1"/>
  <c r="E142" i="1" s="1"/>
  <c r="E141" i="1" s="1"/>
  <c r="E140" i="1" s="1"/>
  <c r="E139" i="1" s="1"/>
  <c r="E138" i="1" s="1"/>
  <c r="E137" i="1" s="1"/>
  <c r="E698" i="1"/>
  <c r="E699" i="1" s="1"/>
  <c r="E700" i="1" s="1"/>
  <c r="E701" i="1" s="1"/>
  <c r="E702" i="1" s="1"/>
  <c r="E703" i="1" s="1"/>
  <c r="E704" i="1" s="1"/>
  <c r="E705" i="1" s="1"/>
  <c r="E706" i="1" s="1"/>
  <c r="E707" i="1" s="1"/>
  <c r="E708" i="1" s="1"/>
  <c r="E709" i="1" s="1"/>
  <c r="E710" i="1" s="1"/>
  <c r="E711" i="1" s="1"/>
  <c r="E712" i="1" s="1"/>
  <c r="E713" i="1" s="1"/>
  <c r="E714" i="1" s="1"/>
  <c r="E715" i="1" s="1"/>
  <c r="E716" i="1" s="1"/>
  <c r="E717" i="1" s="1"/>
  <c r="E718" i="1" s="1"/>
  <c r="E719" i="1" s="1"/>
  <c r="E720" i="1" s="1"/>
  <c r="E721" i="1" s="1"/>
  <c r="E722" i="1" s="1"/>
  <c r="E723" i="1" s="1"/>
  <c r="E724" i="1" s="1"/>
  <c r="E725" i="1" s="1"/>
  <c r="E726" i="1" s="1"/>
  <c r="E727" i="1" s="1"/>
  <c r="E728" i="1" s="1"/>
  <c r="E729" i="1" s="1"/>
  <c r="E730" i="1" s="1"/>
  <c r="E731" i="1" s="1"/>
  <c r="E732" i="1" s="1"/>
  <c r="E733" i="1" s="1"/>
  <c r="E734" i="1" s="1"/>
  <c r="E735" i="1" s="1"/>
  <c r="E736" i="1" s="1"/>
  <c r="E737" i="1" s="1"/>
  <c r="E738" i="1" s="1"/>
  <c r="E739" i="1" s="1"/>
  <c r="E740" i="1" s="1"/>
  <c r="E741" i="1" s="1"/>
  <c r="E742" i="1" s="1"/>
  <c r="E743" i="1" s="1"/>
  <c r="E744" i="1" s="1"/>
  <c r="E745" i="1" s="1"/>
  <c r="E746" i="1" s="1"/>
  <c r="E747" i="1" s="1"/>
  <c r="E748" i="1" s="1"/>
  <c r="E749" i="1" s="1"/>
  <c r="E750" i="1" s="1"/>
  <c r="E751" i="1" s="1"/>
  <c r="E752" i="1" s="1"/>
  <c r="E753" i="1" s="1"/>
  <c r="E754" i="1" s="1"/>
  <c r="E755" i="1" s="1"/>
  <c r="E756" i="1" s="1"/>
  <c r="E757" i="1" s="1"/>
  <c r="E758" i="1" s="1"/>
  <c r="E759" i="1" s="1"/>
  <c r="E760" i="1" s="1"/>
  <c r="E761" i="1" s="1"/>
  <c r="E762" i="1" s="1"/>
  <c r="E763" i="1" s="1"/>
  <c r="E764" i="1" s="1"/>
  <c r="E765" i="1" s="1"/>
  <c r="E766" i="1" s="1"/>
  <c r="E767" i="1" s="1"/>
  <c r="E768" i="1" s="1"/>
  <c r="E769" i="1" s="1"/>
  <c r="E770" i="1" s="1"/>
  <c r="E771" i="1" s="1"/>
  <c r="E772" i="1" s="1"/>
</calcChain>
</file>

<file path=xl/sharedStrings.xml><?xml version="1.0" encoding="utf-8"?>
<sst xmlns="http://schemas.openxmlformats.org/spreadsheetml/2006/main" count="451" uniqueCount="373">
  <si>
    <t>CAT</t>
  </si>
  <si>
    <t>MINI</t>
  </si>
  <si>
    <t>MAXI</t>
  </si>
  <si>
    <t>BF</t>
  </si>
  <si>
    <t>BG</t>
  </si>
  <si>
    <t>MF</t>
  </si>
  <si>
    <t>MG</t>
  </si>
  <si>
    <t>FC</t>
  </si>
  <si>
    <t>C</t>
  </si>
  <si>
    <t>FJ-18</t>
  </si>
  <si>
    <t>J-18</t>
  </si>
  <si>
    <t>FJ-20</t>
  </si>
  <si>
    <t>J-20</t>
  </si>
  <si>
    <t>FS</t>
  </si>
  <si>
    <t>S</t>
  </si>
  <si>
    <t>V1</t>
  </si>
  <si>
    <t>V2</t>
  </si>
  <si>
    <t>V3</t>
  </si>
  <si>
    <t>V4</t>
  </si>
  <si>
    <t>V5</t>
  </si>
  <si>
    <t>V6</t>
  </si>
  <si>
    <t>V7</t>
  </si>
  <si>
    <t>V8</t>
  </si>
  <si>
    <t>cat POIDS MINIME FILLES</t>
  </si>
  <si>
    <t>cat POIDS MINIME GARCONS</t>
  </si>
  <si>
    <t>+58</t>
  </si>
  <si>
    <t>+69</t>
  </si>
  <si>
    <t>cat POIDS CADETTES</t>
  </si>
  <si>
    <t>cat POIDS CADETS</t>
  </si>
  <si>
    <t>+85</t>
  </si>
  <si>
    <t>cat POIDS JUNIOR FILLES</t>
  </si>
  <si>
    <t>cat POIDS JUNIORS</t>
  </si>
  <si>
    <t>+75</t>
  </si>
  <si>
    <t>+105</t>
  </si>
  <si>
    <t>cat POIDS SENIORS FILLES</t>
  </si>
  <si>
    <t xml:space="preserve">cat POIDS SENIORS </t>
  </si>
  <si>
    <t>cat POIDS BENJAMINES FILLES</t>
  </si>
  <si>
    <t>cat POIDS BENJAMINS GARCONS</t>
  </si>
  <si>
    <t>cat POIDS VETERANS</t>
  </si>
  <si>
    <t>Oly +</t>
  </si>
  <si>
    <t>FC44,00</t>
  </si>
  <si>
    <t>FC48,00</t>
  </si>
  <si>
    <t>FC53,00</t>
  </si>
  <si>
    <t>FC58,00</t>
  </si>
  <si>
    <t>FC63,00</t>
  </si>
  <si>
    <t>FC69,00</t>
  </si>
  <si>
    <t>FC0,00</t>
  </si>
  <si>
    <t>FJ-1848,00</t>
  </si>
  <si>
    <t>FJ-1853,00</t>
  </si>
  <si>
    <t>FJ-1858,00</t>
  </si>
  <si>
    <t>FJ-1863,00</t>
  </si>
  <si>
    <t>FJ-1869,00</t>
  </si>
  <si>
    <t>FJ-1875,00</t>
  </si>
  <si>
    <t>FJ-180,00</t>
  </si>
  <si>
    <t>FJ-2048,00</t>
  </si>
  <si>
    <t>FJ-2053,00</t>
  </si>
  <si>
    <t>FJ-2058,00</t>
  </si>
  <si>
    <t>FJ-2063,00</t>
  </si>
  <si>
    <t>FJ-2069,00</t>
  </si>
  <si>
    <t>FJ-2075,00</t>
  </si>
  <si>
    <t>FJ-200,00</t>
  </si>
  <si>
    <t>FS48,00</t>
  </si>
  <si>
    <t>FS53,00</t>
  </si>
  <si>
    <t>FS58,00</t>
  </si>
  <si>
    <t>FS63,00</t>
  </si>
  <si>
    <t>FS69,00</t>
  </si>
  <si>
    <t>FS75,00</t>
  </si>
  <si>
    <t>FS0,00</t>
  </si>
  <si>
    <t>C56,00</t>
  </si>
  <si>
    <t>C62,00</t>
  </si>
  <si>
    <t>C69,00</t>
  </si>
  <si>
    <t>C77,00</t>
  </si>
  <si>
    <t>C85,00</t>
  </si>
  <si>
    <t>C0,00</t>
  </si>
  <si>
    <t>J-2056,00</t>
  </si>
  <si>
    <t>J-2062,00</t>
  </si>
  <si>
    <t>J-2069,00</t>
  </si>
  <si>
    <t>J-2077,00</t>
  </si>
  <si>
    <t>J-2085,00</t>
  </si>
  <si>
    <t>J-2094,00</t>
  </si>
  <si>
    <t>J-20105,00</t>
  </si>
  <si>
    <t>J-200,00</t>
  </si>
  <si>
    <t>J-1856,00</t>
  </si>
  <si>
    <t>J-1862,00</t>
  </si>
  <si>
    <t>J-1869,00</t>
  </si>
  <si>
    <t>J-1877,00</t>
  </si>
  <si>
    <t>J-1885,00</t>
  </si>
  <si>
    <t>J-1894,00</t>
  </si>
  <si>
    <t>J-18105,00</t>
  </si>
  <si>
    <t>J-180,00</t>
  </si>
  <si>
    <t>S56,00</t>
  </si>
  <si>
    <t>S62,00</t>
  </si>
  <si>
    <t>S69,00</t>
  </si>
  <si>
    <t>S77,00</t>
  </si>
  <si>
    <t>S85,00</t>
  </si>
  <si>
    <t>S94,00</t>
  </si>
  <si>
    <t>S105,00</t>
  </si>
  <si>
    <t>S0,00</t>
  </si>
  <si>
    <t>Int +</t>
  </si>
  <si>
    <t>Nat +</t>
  </si>
  <si>
    <t>Fed +</t>
  </si>
  <si>
    <t>IRg +</t>
  </si>
  <si>
    <t>Reg +</t>
  </si>
  <si>
    <t>Dep +</t>
  </si>
  <si>
    <t xml:space="preserve">NCl </t>
  </si>
  <si>
    <t>CLUB</t>
  </si>
  <si>
    <t>TOTAL</t>
  </si>
  <si>
    <t>POINTS</t>
  </si>
  <si>
    <t>VF1</t>
  </si>
  <si>
    <t>VF2</t>
  </si>
  <si>
    <t>VF3</t>
  </si>
  <si>
    <t>VF4</t>
  </si>
  <si>
    <t>VF5</t>
  </si>
  <si>
    <t>VF6</t>
  </si>
  <si>
    <t>VF7</t>
  </si>
  <si>
    <t>VF8</t>
  </si>
  <si>
    <t>V156,00</t>
  </si>
  <si>
    <t>V262,00</t>
  </si>
  <si>
    <t>V162,00</t>
  </si>
  <si>
    <t>V169,00</t>
  </si>
  <si>
    <t>V177,00</t>
  </si>
  <si>
    <t>V185,00</t>
  </si>
  <si>
    <t>V194,00</t>
  </si>
  <si>
    <t>V1105,00</t>
  </si>
  <si>
    <t>V10,00</t>
  </si>
  <si>
    <t>V256,00</t>
  </si>
  <si>
    <t>V269,00</t>
  </si>
  <si>
    <t>V277,00</t>
  </si>
  <si>
    <t>V285,00</t>
  </si>
  <si>
    <t>V294,00</t>
  </si>
  <si>
    <t>V2105,00</t>
  </si>
  <si>
    <t>V20,00</t>
  </si>
  <si>
    <t>V356,00</t>
  </si>
  <si>
    <t>V362,00</t>
  </si>
  <si>
    <t>V369,00</t>
  </si>
  <si>
    <t>V377,00</t>
  </si>
  <si>
    <t>V385,00</t>
  </si>
  <si>
    <t>V394,00</t>
  </si>
  <si>
    <t>V3105,00</t>
  </si>
  <si>
    <t>V30,00</t>
  </si>
  <si>
    <t>V456,00</t>
  </si>
  <si>
    <t>V462,00</t>
  </si>
  <si>
    <t>V469,00</t>
  </si>
  <si>
    <t>V477,00</t>
  </si>
  <si>
    <t>V485,00</t>
  </si>
  <si>
    <t>V494,00</t>
  </si>
  <si>
    <t>V4105,00</t>
  </si>
  <si>
    <t>V40,00</t>
  </si>
  <si>
    <t>V556,00</t>
  </si>
  <si>
    <t>V562,00</t>
  </si>
  <si>
    <t>V569,00</t>
  </si>
  <si>
    <t>V577,00</t>
  </si>
  <si>
    <t>V585,00</t>
  </si>
  <si>
    <t>V594,00</t>
  </si>
  <si>
    <t>V5105,00</t>
  </si>
  <si>
    <t>V50,00</t>
  </si>
  <si>
    <t>V656,00</t>
  </si>
  <si>
    <t>V662,00</t>
  </si>
  <si>
    <t>V669,00</t>
  </si>
  <si>
    <t>V677,00</t>
  </si>
  <si>
    <t>V685,00</t>
  </si>
  <si>
    <t>V694,00</t>
  </si>
  <si>
    <t>V6105,00</t>
  </si>
  <si>
    <t>V60,00</t>
  </si>
  <si>
    <t>V756,00</t>
  </si>
  <si>
    <t>V762,00</t>
  </si>
  <si>
    <t>V769,00</t>
  </si>
  <si>
    <t>V777,00</t>
  </si>
  <si>
    <t>V785,00</t>
  </si>
  <si>
    <t>V794,00</t>
  </si>
  <si>
    <t>V7105,00</t>
  </si>
  <si>
    <t>V70,00</t>
  </si>
  <si>
    <t>V856,00</t>
  </si>
  <si>
    <t>V862,00</t>
  </si>
  <si>
    <t>V869,00</t>
  </si>
  <si>
    <t>V877,00</t>
  </si>
  <si>
    <t>V885,00</t>
  </si>
  <si>
    <t>V894,00</t>
  </si>
  <si>
    <t>V8105,00</t>
  </si>
  <si>
    <t>V80,00</t>
  </si>
  <si>
    <t>VF048,00</t>
  </si>
  <si>
    <t>VF053,00</t>
  </si>
  <si>
    <t>VF058,00</t>
  </si>
  <si>
    <t>VF063,00</t>
  </si>
  <si>
    <t>VF069,00</t>
  </si>
  <si>
    <t>VF075,00</t>
  </si>
  <si>
    <t>VF00,00</t>
  </si>
  <si>
    <t>VF148,00</t>
  </si>
  <si>
    <t>VF153,00</t>
  </si>
  <si>
    <t>VF158,00</t>
  </si>
  <si>
    <t>VF163,00</t>
  </si>
  <si>
    <t>VF169,00</t>
  </si>
  <si>
    <t>VF175,00</t>
  </si>
  <si>
    <t>VF10,00</t>
  </si>
  <si>
    <t>VF248,00</t>
  </si>
  <si>
    <t>VF253,00</t>
  </si>
  <si>
    <t>VF258,00</t>
  </si>
  <si>
    <t>VF263,00</t>
  </si>
  <si>
    <t>VF269,00</t>
  </si>
  <si>
    <t>VF275,00</t>
  </si>
  <si>
    <t>VF20,00</t>
  </si>
  <si>
    <t>VF348,00</t>
  </si>
  <si>
    <t>VF353,00</t>
  </si>
  <si>
    <t>VF358,00</t>
  </si>
  <si>
    <t>VF363,00</t>
  </si>
  <si>
    <t>VF369,00</t>
  </si>
  <si>
    <t>VF375,00</t>
  </si>
  <si>
    <t>VF30,00</t>
  </si>
  <si>
    <t>VF448,00</t>
  </si>
  <si>
    <t>VF453,00</t>
  </si>
  <si>
    <t>VF458,00</t>
  </si>
  <si>
    <t>VF463,00</t>
  </si>
  <si>
    <t>VF469,00</t>
  </si>
  <si>
    <t>VF475,00</t>
  </si>
  <si>
    <t>VF40,00</t>
  </si>
  <si>
    <t>VF548,00</t>
  </si>
  <si>
    <t>VF553,00</t>
  </si>
  <si>
    <t>VF558,00</t>
  </si>
  <si>
    <t>VF563,00</t>
  </si>
  <si>
    <t>VF569,00</t>
  </si>
  <si>
    <t>VF575,00</t>
  </si>
  <si>
    <t>VF50,00</t>
  </si>
  <si>
    <t>VF648,00</t>
  </si>
  <si>
    <t>VF653,00</t>
  </si>
  <si>
    <t>VF658,00</t>
  </si>
  <si>
    <t>VF663,00</t>
  </si>
  <si>
    <t>VF669,00</t>
  </si>
  <si>
    <t>VF675,00</t>
  </si>
  <si>
    <t>VF60,00</t>
  </si>
  <si>
    <t>VF748,00</t>
  </si>
  <si>
    <t>VF753,00</t>
  </si>
  <si>
    <t>VF758,00</t>
  </si>
  <si>
    <t>VF763,00</t>
  </si>
  <si>
    <t>VF769,00</t>
  </si>
  <si>
    <t>VF775,00</t>
  </si>
  <si>
    <t>VF70,00</t>
  </si>
  <si>
    <t>VF848,00</t>
  </si>
  <si>
    <t>VF853,00</t>
  </si>
  <si>
    <t>VF858,00</t>
  </si>
  <si>
    <t>VF863,00</t>
  </si>
  <si>
    <t>VF869,00</t>
  </si>
  <si>
    <t>VF875,00</t>
  </si>
  <si>
    <t>VF80,00</t>
  </si>
  <si>
    <t>VF9</t>
  </si>
  <si>
    <t>V9</t>
  </si>
  <si>
    <t>V956,00</t>
  </si>
  <si>
    <t>V962,00</t>
  </si>
  <si>
    <t>V969,00</t>
  </si>
  <si>
    <t>V977,00</t>
  </si>
  <si>
    <t>V985,00</t>
  </si>
  <si>
    <t>V994,00</t>
  </si>
  <si>
    <t>V9105,00</t>
  </si>
  <si>
    <t>V90,00</t>
  </si>
  <si>
    <t>VF948,00</t>
  </si>
  <si>
    <t>VF953,00</t>
  </si>
  <si>
    <t>VF958,00</t>
  </si>
  <si>
    <t>VF963,00</t>
  </si>
  <si>
    <t>VF969,00</t>
  </si>
  <si>
    <t>VF975,00</t>
  </si>
  <si>
    <t>VF90,00</t>
  </si>
  <si>
    <t>+77</t>
  </si>
  <si>
    <t>C45,00</t>
  </si>
  <si>
    <t>C50,00</t>
  </si>
  <si>
    <t>Age</t>
  </si>
  <si>
    <t>AGE GROUPE MASTERS</t>
  </si>
  <si>
    <t>M35</t>
  </si>
  <si>
    <t>M40</t>
  </si>
  <si>
    <t>M45</t>
  </si>
  <si>
    <t>M50</t>
  </si>
  <si>
    <t>M55</t>
  </si>
  <si>
    <t>M60</t>
  </si>
  <si>
    <t>M65</t>
  </si>
  <si>
    <t>M70</t>
  </si>
  <si>
    <t>M75</t>
  </si>
  <si>
    <t>M80+</t>
  </si>
  <si>
    <t>PLACE</t>
  </si>
  <si>
    <t>START No.</t>
  </si>
  <si>
    <t>GIVEN NAME</t>
  </si>
  <si>
    <t>FAMILY NAME</t>
  </si>
  <si>
    <t xml:space="preserve">BIRTH YEAR              </t>
  </si>
  <si>
    <t>AGE GROUP</t>
  </si>
  <si>
    <t>ANNOUNCED CATEGORY</t>
  </si>
  <si>
    <t>BODY WEIGHT kg</t>
  </si>
  <si>
    <t>SNATCH kg</t>
  </si>
  <si>
    <t>JERK kg</t>
  </si>
  <si>
    <t>BEST  RESULT  JERK</t>
  </si>
  <si>
    <t>SINCLAIR</t>
  </si>
  <si>
    <t>TEAM POINTS</t>
  </si>
  <si>
    <t>AGE COEFFIENT</t>
  </si>
  <si>
    <t>SMF</t>
  </si>
  <si>
    <t>SESSION 1</t>
  </si>
  <si>
    <t>REFEREES</t>
  </si>
  <si>
    <t>Loaders</t>
  </si>
  <si>
    <t>Next attempt shift and underscore will remain white. Good lift insert number and will turn green. No lift put an X in front and it will turn red</t>
  </si>
  <si>
    <t>BODYWEIGHT CATEGORY KG</t>
  </si>
  <si>
    <t>NEW</t>
  </si>
  <si>
    <t>Recorders</t>
  </si>
  <si>
    <t xml:space="preserve">BEST RESULT SNATCH  </t>
  </si>
  <si>
    <t>Q/T</t>
  </si>
  <si>
    <t>Weigh in</t>
  </si>
  <si>
    <t>Meltzer, Faber.</t>
  </si>
  <si>
    <t>M85+</t>
  </si>
  <si>
    <t>M90+</t>
  </si>
  <si>
    <t>year</t>
  </si>
  <si>
    <t>MALE</t>
  </si>
  <si>
    <t>Arthur</t>
  </si>
  <si>
    <t>Baker</t>
  </si>
  <si>
    <t>Ray</t>
  </si>
  <si>
    <t>Williams</t>
  </si>
  <si>
    <t>HAWFC</t>
  </si>
  <si>
    <t>Malcolm</t>
  </si>
  <si>
    <t>Nuttall</t>
  </si>
  <si>
    <t>Dan</t>
  </si>
  <si>
    <t>Healey</t>
  </si>
  <si>
    <t>George</t>
  </si>
  <si>
    <t>Begley</t>
  </si>
  <si>
    <t>Addlington WL</t>
  </si>
  <si>
    <t>SESSION 3</t>
  </si>
  <si>
    <t>Adam</t>
  </si>
  <si>
    <t>Davison</t>
  </si>
  <si>
    <t>Barry</t>
  </si>
  <si>
    <t>Eaton</t>
  </si>
  <si>
    <t>+109</t>
  </si>
  <si>
    <t>Michael</t>
  </si>
  <si>
    <t>Howarth</t>
  </si>
  <si>
    <t>Manchester WL</t>
  </si>
  <si>
    <t>Anthony</t>
  </si>
  <si>
    <t>Wilde</t>
  </si>
  <si>
    <t>Manchester S&amp;C</t>
  </si>
  <si>
    <t>Mark</t>
  </si>
  <si>
    <t>Helme</t>
  </si>
  <si>
    <t>Sam</t>
  </si>
  <si>
    <t>Webster</t>
  </si>
  <si>
    <t>Unattached</t>
  </si>
  <si>
    <t>MALE ONLY</t>
  </si>
  <si>
    <t>NORTHERN WEIGHTLIFTING MASTERS CHAMPIONSHIPS</t>
  </si>
  <si>
    <t>YORKSHIRE STRENGTH, CASTLEFORD</t>
  </si>
  <si>
    <t>Triple X</t>
  </si>
  <si>
    <t>Salim</t>
  </si>
  <si>
    <t>Kisolo</t>
  </si>
  <si>
    <t>Kivumbi</t>
  </si>
  <si>
    <t>Danny</t>
  </si>
  <si>
    <t>McFarlane</t>
  </si>
  <si>
    <t>Yorkshire Strength</t>
  </si>
  <si>
    <t>Zalva WL</t>
  </si>
  <si>
    <t>x42</t>
  </si>
  <si>
    <t>x57</t>
  </si>
  <si>
    <t>x38</t>
  </si>
  <si>
    <t>x45</t>
  </si>
  <si>
    <t>x</t>
  </si>
  <si>
    <t>x85</t>
  </si>
  <si>
    <t>Mubaruk</t>
  </si>
  <si>
    <t>x70</t>
  </si>
  <si>
    <t>x75</t>
  </si>
  <si>
    <t>x77</t>
  </si>
  <si>
    <t>x90</t>
  </si>
  <si>
    <t>x95</t>
  </si>
  <si>
    <t>x100</t>
  </si>
  <si>
    <t>x112</t>
  </si>
  <si>
    <t>x125</t>
  </si>
  <si>
    <t>Referees</t>
  </si>
  <si>
    <t>P Sheen</t>
  </si>
  <si>
    <t>C Whitehead</t>
  </si>
  <si>
    <t>A Crompton</t>
  </si>
  <si>
    <t>C Baker</t>
  </si>
  <si>
    <t>E Halstead</t>
  </si>
  <si>
    <t>Speaker</t>
  </si>
  <si>
    <t>B Barton</t>
  </si>
  <si>
    <t>Recorder</t>
  </si>
  <si>
    <t>T Baker</t>
  </si>
  <si>
    <t>A Baker</t>
  </si>
  <si>
    <t>S Trebillcock</t>
  </si>
  <si>
    <t>E Pickles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</si>
</sst>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164" formatCode="General_)"/>
    <numFmt numFmtId="165" formatCode="0.0000_)"/>
    <numFmt numFmtId="166" formatCode="0.0_)"/>
    <numFmt numFmtId="167" formatCode="0.0"/>
    <numFmt numFmtId="168" formatCode="#,##0.000000;[Red]\-#,##0.000000"/>
    <numFmt numFmtId="169" formatCode="[Black]General"/>
    <numFmt numFmtId="170" formatCode="0.000"/>
    <numFmt numFmtId="171" formatCode="_(&quot;$&quot;* #,##0_);_(&quot;$&quot;* \(#,##0\);_(&quot;$&quot;* &quot;-&quot;_);_(@_)"/>
    <numFmt numFmtId="172" formatCode="[$-F800]dddd\,\ mmmm\ dd\,\ yyyy"/>
    <numFmt numFmtId="173" formatCode="#,##0.00\ [$€];[Red]\-#,##0.00\ [$€]"/>
    <numFmt numFmtId="174" formatCode="dd/mm/yy;@"/>
  </numFmts>
  <fonts count="89" x14ac:knownFonts="1">
    <font>
      <sz val="10"/>
      <name val="Courier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Courier"/>
      <family val="3"/>
    </font>
    <font>
      <b/>
      <sz val="10"/>
      <name val="Times New Roman"/>
      <family val="1"/>
    </font>
    <font>
      <sz val="10"/>
      <name val="Courier"/>
      <family val="3"/>
    </font>
    <font>
      <b/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.8000000000000007"/>
      <color indexed="12"/>
      <name val="Calibri"/>
      <family val="2"/>
    </font>
    <font>
      <sz val="11"/>
      <color indexed="60"/>
      <name val="Calibri"/>
      <family val="2"/>
    </font>
    <font>
      <sz val="10"/>
      <color indexed="8"/>
      <name val="Calibri"/>
      <family val="2"/>
    </font>
    <font>
      <sz val="10"/>
      <name val="Arial"/>
      <family val="2"/>
      <charset val="161"/>
    </font>
    <font>
      <sz val="10"/>
      <name val="Arial CE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20"/>
      <color indexed="12"/>
      <name val="Arial"/>
      <family val="2"/>
    </font>
    <font>
      <b/>
      <sz val="10"/>
      <name val="Arial"/>
      <family val="2"/>
    </font>
    <font>
      <b/>
      <sz val="18"/>
      <color indexed="12"/>
      <name val="Arial"/>
      <family val="2"/>
    </font>
    <font>
      <b/>
      <sz val="12"/>
      <name val="Arial Black"/>
      <family val="2"/>
    </font>
    <font>
      <b/>
      <sz val="11"/>
      <name val="Arial Black"/>
      <family val="2"/>
    </font>
    <font>
      <b/>
      <sz val="18"/>
      <name val="Arial Black"/>
      <family val="2"/>
    </font>
    <font>
      <b/>
      <sz val="16"/>
      <name val="Arial Black"/>
      <family val="2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indexed="8"/>
      <name val="Arial Black"/>
      <family val="2"/>
    </font>
    <font>
      <sz val="18"/>
      <color theme="1"/>
      <name val="Arial Black"/>
      <family val="2"/>
    </font>
    <font>
      <sz val="16"/>
      <color theme="1"/>
      <name val="Arial Black"/>
      <family val="2"/>
    </font>
    <font>
      <b/>
      <i/>
      <sz val="16"/>
      <name val="Arial Black"/>
      <family val="2"/>
    </font>
    <font>
      <b/>
      <sz val="14"/>
      <color indexed="8"/>
      <name val="Arial Black"/>
      <family val="2"/>
    </font>
    <font>
      <sz val="14"/>
      <color theme="1"/>
      <name val="Arial Black"/>
      <family val="2"/>
    </font>
    <font>
      <sz val="14"/>
      <name val="Arial Black"/>
      <family val="2"/>
    </font>
    <font>
      <b/>
      <sz val="14"/>
      <name val="Arial Black"/>
      <family val="2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Arial Black"/>
      <family val="2"/>
    </font>
    <font>
      <b/>
      <u/>
      <sz val="14"/>
      <color indexed="8"/>
      <name val="Arial Black"/>
      <family val="2"/>
    </font>
    <font>
      <u/>
      <sz val="16"/>
      <color theme="1"/>
      <name val="Arial Black"/>
      <family val="2"/>
    </font>
    <font>
      <sz val="16"/>
      <name val="Arial Black"/>
      <family val="2"/>
    </font>
    <font>
      <sz val="10"/>
      <name val="Arial Black"/>
      <family val="2"/>
    </font>
    <font>
      <b/>
      <i/>
      <sz val="22"/>
      <name val="Arial Black"/>
      <family val="2"/>
    </font>
    <font>
      <sz val="12"/>
      <name val="Arial Black"/>
      <family val="2"/>
    </font>
    <font>
      <b/>
      <sz val="9"/>
      <name val="Arial Black"/>
      <family val="2"/>
    </font>
    <font>
      <sz val="12"/>
      <color theme="1"/>
      <name val="Calibri"/>
      <family val="2"/>
      <scheme val="minor"/>
    </font>
    <font>
      <b/>
      <sz val="18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9"/>
        <bgColor indexed="44"/>
      </patternFill>
    </fill>
    <fill>
      <patternFill patternType="solid">
        <fgColor indexed="53"/>
        <bgColor indexed="10"/>
      </patternFill>
    </fill>
    <fill>
      <patternFill patternType="solid">
        <fgColor indexed="55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28">
    <xf numFmtId="164" fontId="0" fillId="0" borderId="0" applyNumberFormat="0" applyFont="0" applyFill="0" applyBorder="0" applyAlignment="0" applyProtection="0"/>
    <xf numFmtId="40" fontId="1" fillId="0" borderId="0" applyFont="0" applyFill="0" applyBorder="0" applyAlignment="0" applyProtection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7" borderId="0" applyNumberFormat="0" applyBorder="0" applyAlignment="0" applyProtection="0"/>
    <xf numFmtId="0" fontId="10" fillId="5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3" borderId="0" applyNumberFormat="0" applyBorder="0" applyAlignment="0" applyProtection="0"/>
    <xf numFmtId="0" fontId="10" fillId="17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3" borderId="0" applyNumberFormat="0" applyBorder="0" applyAlignment="0" applyProtection="0"/>
    <xf numFmtId="0" fontId="10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17" borderId="0" applyNumberFormat="0" applyBorder="0" applyAlignment="0" applyProtection="0"/>
    <xf numFmtId="0" fontId="13" fillId="7" borderId="0" applyNumberFormat="0" applyBorder="0" applyAlignment="0" applyProtection="0"/>
    <xf numFmtId="0" fontId="13" fillId="18" borderId="0" applyNumberFormat="0" applyBorder="0" applyAlignment="0" applyProtection="0"/>
    <xf numFmtId="0" fontId="13" fillId="17" borderId="0" applyNumberFormat="0" applyBorder="0" applyAlignment="0" applyProtection="0"/>
    <xf numFmtId="0" fontId="13" fillId="11" borderId="0" applyNumberFormat="0" applyBorder="0" applyAlignment="0" applyProtection="0"/>
    <xf numFmtId="0" fontId="13" fillId="7" borderId="0" applyNumberFormat="0" applyBorder="0" applyAlignment="0" applyProtection="0"/>
    <xf numFmtId="0" fontId="13" fillId="4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9" borderId="0" applyNumberFormat="0" applyBorder="0" applyAlignment="0" applyProtection="0"/>
    <xf numFmtId="0" fontId="13" fillId="15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4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3" fillId="9" borderId="0" applyNumberFormat="0" applyBorder="0" applyAlignment="0" applyProtection="0"/>
    <xf numFmtId="0" fontId="13" fillId="22" borderId="0" applyNumberFormat="0" applyBorder="0" applyAlignment="0" applyProtection="0"/>
    <xf numFmtId="0" fontId="13" fillId="20" borderId="0" applyNumberFormat="0" applyBorder="0" applyAlignment="0" applyProtection="0"/>
    <xf numFmtId="0" fontId="13" fillId="4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3" fillId="9" borderId="0" applyNumberFormat="0" applyBorder="0" applyAlignment="0" applyProtection="0"/>
    <xf numFmtId="0" fontId="13" fillId="22" borderId="0" applyNumberFormat="0" applyBorder="0" applyAlignment="0" applyProtection="0"/>
    <xf numFmtId="0" fontId="14" fillId="20" borderId="0" applyNumberFormat="0" applyBorder="0" applyAlignment="0" applyProtection="0"/>
    <xf numFmtId="0" fontId="14" fillId="4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9" borderId="0" applyNumberFormat="0" applyBorder="0" applyAlignment="0" applyProtection="0"/>
    <xf numFmtId="0" fontId="14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1" borderId="0" applyNumberFormat="0" applyBorder="0" applyAlignment="0" applyProtection="0"/>
    <xf numFmtId="0" fontId="13" fillId="9" borderId="0" applyNumberFormat="0" applyBorder="0" applyAlignment="0" applyProtection="0"/>
    <xf numFmtId="0" fontId="13" fillId="18" borderId="0" applyNumberFormat="0" applyBorder="0" applyAlignment="0" applyProtection="0"/>
    <xf numFmtId="0" fontId="15" fillId="15" borderId="19" applyNumberFormat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15" borderId="20" applyNumberFormat="0" applyAlignment="0" applyProtection="0"/>
    <xf numFmtId="0" fontId="19" fillId="8" borderId="20" applyNumberFormat="0" applyAlignment="0" applyProtection="0"/>
    <xf numFmtId="0" fontId="19" fillId="15" borderId="20" applyNumberFormat="0" applyAlignment="0" applyProtection="0"/>
    <xf numFmtId="0" fontId="19" fillId="15" borderId="20" applyNumberFormat="0" applyAlignment="0" applyProtection="0"/>
    <xf numFmtId="0" fontId="20" fillId="0" borderId="21" applyNumberFormat="0" applyFill="0" applyAlignment="0" applyProtection="0"/>
    <xf numFmtId="0" fontId="21" fillId="19" borderId="22" applyNumberFormat="0" applyAlignment="0" applyProtection="0"/>
    <xf numFmtId="0" fontId="21" fillId="19" borderId="22" applyNumberFormat="0" applyAlignment="0" applyProtection="0"/>
    <xf numFmtId="41" fontId="8" fillId="0" borderId="0" applyFont="0" applyFill="0" applyBorder="0" applyAlignment="0" applyProtection="0">
      <alignment vertical="center"/>
    </xf>
    <xf numFmtId="3" fontId="8" fillId="0" borderId="0"/>
    <xf numFmtId="3" fontId="8" fillId="0" borderId="0"/>
    <xf numFmtId="3" fontId="8" fillId="0" borderId="0"/>
    <xf numFmtId="0" fontId="8" fillId="5" borderId="23" applyNumberFormat="0" applyFont="0" applyAlignment="0" applyProtection="0"/>
    <xf numFmtId="171" fontId="8" fillId="0" borderId="0" applyFont="0" applyFill="0" applyBorder="0" applyAlignment="0" applyProtection="0">
      <alignment vertical="center"/>
    </xf>
    <xf numFmtId="172" fontId="8" fillId="0" borderId="0"/>
    <xf numFmtId="0" fontId="22" fillId="6" borderId="20" applyNumberFormat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2" fillId="6" borderId="20" applyNumberFormat="0" applyAlignment="0" applyProtection="0"/>
    <xf numFmtId="0" fontId="24" fillId="0" borderId="24" applyNumberFormat="0" applyFill="0" applyAlignment="0" applyProtection="0"/>
    <xf numFmtId="0" fontId="25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7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0" borderId="25" applyNumberFormat="0" applyFill="0" applyAlignment="0" applyProtection="0"/>
    <xf numFmtId="0" fontId="28" fillId="0" borderId="25" applyNumberFormat="0" applyFill="0" applyAlignment="0" applyProtection="0"/>
    <xf numFmtId="0" fontId="29" fillId="0" borderId="25" applyNumberFormat="0" applyFill="0" applyAlignment="0" applyProtection="0"/>
    <xf numFmtId="0" fontId="30" fillId="0" borderId="26" applyNumberFormat="0" applyFill="0" applyAlignment="0" applyProtection="0"/>
    <xf numFmtId="0" fontId="30" fillId="0" borderId="26" applyNumberFormat="0" applyFill="0" applyAlignment="0" applyProtection="0"/>
    <xf numFmtId="0" fontId="31" fillId="0" borderId="27" applyNumberFormat="0" applyFill="0" applyAlignment="0" applyProtection="0"/>
    <xf numFmtId="0" fontId="31" fillId="0" borderId="27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2" fillId="6" borderId="20" applyNumberFormat="0" applyAlignment="0" applyProtection="0"/>
    <xf numFmtId="0" fontId="22" fillId="6" borderId="20" applyNumberFormat="0" applyAlignment="0" applyProtection="0"/>
    <xf numFmtId="0" fontId="17" fillId="11" borderId="0" applyNumberFormat="0" applyBorder="0" applyAlignment="0" applyProtection="0"/>
    <xf numFmtId="0" fontId="32" fillId="0" borderId="0" applyNumberFormat="0" applyFill="0" applyBorder="0" applyAlignment="0" applyProtection="0"/>
    <xf numFmtId="0" fontId="20" fillId="0" borderId="21" applyNumberFormat="0" applyFill="0" applyAlignment="0" applyProtection="0"/>
    <xf numFmtId="0" fontId="20" fillId="0" borderId="21" applyNumberFormat="0" applyFill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4" fillId="0" borderId="0"/>
    <xf numFmtId="172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6" fillId="0" borderId="0"/>
    <xf numFmtId="0" fontId="36" fillId="0" borderId="0"/>
    <xf numFmtId="0" fontId="10" fillId="0" borderId="0"/>
    <xf numFmtId="172" fontId="10" fillId="0" borderId="0"/>
    <xf numFmtId="0" fontId="10" fillId="0" borderId="0"/>
    <xf numFmtId="172" fontId="10" fillId="0" borderId="0"/>
    <xf numFmtId="172" fontId="8" fillId="0" borderId="0"/>
    <xf numFmtId="172" fontId="10" fillId="0" borderId="0"/>
    <xf numFmtId="172" fontId="34" fillId="0" borderId="0"/>
    <xf numFmtId="0" fontId="37" fillId="0" borderId="0" applyNumberFormat="0" applyFont="0" applyFill="0" applyBorder="0" applyAlignment="0" applyProtection="0">
      <alignment vertical="top"/>
    </xf>
    <xf numFmtId="0" fontId="8" fillId="0" borderId="0" applyNumberFormat="0" applyFont="0" applyFill="0" applyBorder="0" applyAlignment="0" applyProtection="0">
      <alignment vertical="top"/>
    </xf>
    <xf numFmtId="0" fontId="8" fillId="0" borderId="0" applyNumberFormat="0" applyFont="0" applyFill="0" applyBorder="0" applyAlignment="0" applyProtection="0">
      <alignment vertical="top"/>
    </xf>
    <xf numFmtId="0" fontId="8" fillId="5" borderId="23" applyNumberFormat="0" applyFont="0" applyAlignment="0" applyProtection="0"/>
    <xf numFmtId="0" fontId="10" fillId="5" borderId="23" applyNumberFormat="0" applyFont="0" applyAlignment="0" applyProtection="0"/>
    <xf numFmtId="0" fontId="8" fillId="5" borderId="23" applyNumberFormat="0" applyFont="0" applyAlignment="0" applyProtection="0"/>
    <xf numFmtId="0" fontId="15" fillId="15" borderId="19" applyNumberFormat="0" applyAlignment="0" applyProtection="0"/>
    <xf numFmtId="0" fontId="15" fillId="15" borderId="19" applyNumberFormat="0" applyAlignment="0" applyProtection="0"/>
    <xf numFmtId="9" fontId="8" fillId="0" borderId="0" applyFont="0" applyFill="0" applyBorder="0" applyAlignment="0" applyProtection="0"/>
    <xf numFmtId="0" fontId="26" fillId="12" borderId="0" applyNumberFormat="0" applyBorder="0" applyAlignment="0" applyProtection="0"/>
    <xf numFmtId="0" fontId="17" fillId="11" borderId="0" applyNumberFormat="0" applyBorder="0" applyAlignment="0" applyProtection="0"/>
    <xf numFmtId="0" fontId="15" fillId="8" borderId="19" applyNumberFormat="0" applyAlignment="0" applyProtection="0"/>
    <xf numFmtId="0" fontId="8" fillId="0" borderId="0"/>
    <xf numFmtId="0" fontId="8" fillId="0" borderId="0"/>
    <xf numFmtId="0" fontId="1" fillId="0" borderId="0"/>
    <xf numFmtId="0" fontId="2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5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38" fillId="0" borderId="0" applyNumberFormat="0" applyFill="0" applyBorder="0" applyAlignment="0" applyProtection="0"/>
    <xf numFmtId="0" fontId="28" fillId="0" borderId="25" applyNumberFormat="0" applyFill="0" applyAlignment="0" applyProtection="0"/>
    <xf numFmtId="0" fontId="30" fillId="0" borderId="26" applyNumberFormat="0" applyFill="0" applyAlignment="0" applyProtection="0"/>
    <xf numFmtId="0" fontId="31" fillId="0" borderId="27" applyNumberFormat="0" applyFill="0" applyAlignment="0" applyProtection="0"/>
    <xf numFmtId="0" fontId="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1" fillId="15" borderId="22" applyNumberFormat="0" applyAlignment="0" applyProtection="0"/>
    <xf numFmtId="0" fontId="20" fillId="0" borderId="21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1" fillId="19" borderId="22" applyNumberFormat="0" applyAlignment="0" applyProtection="0"/>
    <xf numFmtId="0" fontId="43" fillId="0" borderId="0"/>
    <xf numFmtId="0" fontId="22" fillId="6" borderId="20" applyNumberFormat="0" applyAlignment="0" applyProtection="0"/>
    <xf numFmtId="0" fontId="21" fillId="19" borderId="22" applyNumberFormat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1" borderId="0" applyNumberFormat="0" applyBorder="0" applyAlignment="0" applyProtection="0"/>
    <xf numFmtId="0" fontId="13" fillId="9" borderId="0" applyNumberFormat="0" applyBorder="0" applyAlignment="0" applyProtection="0"/>
    <xf numFmtId="0" fontId="13" fillId="18" borderId="0" applyNumberFormat="0" applyBorder="0" applyAlignment="0" applyProtection="0"/>
    <xf numFmtId="0" fontId="15" fillId="15" borderId="19" applyNumberFormat="0" applyAlignment="0" applyProtection="0"/>
    <xf numFmtId="0" fontId="25" fillId="0" borderId="0" applyNumberFormat="0" applyFill="0" applyBorder="0" applyAlignment="0" applyProtection="0"/>
    <xf numFmtId="0" fontId="28" fillId="0" borderId="25" applyNumberFormat="0" applyFill="0" applyAlignment="0" applyProtection="0"/>
    <xf numFmtId="0" fontId="30" fillId="0" borderId="26" applyNumberFormat="0" applyFill="0" applyAlignment="0" applyProtection="0"/>
    <xf numFmtId="0" fontId="31" fillId="0" borderId="27" applyNumberFormat="0" applyFill="0" applyAlignment="0" applyProtection="0"/>
    <xf numFmtId="0" fontId="31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26" fillId="12" borderId="0" applyNumberFormat="0" applyBorder="0" applyAlignment="0" applyProtection="0"/>
    <xf numFmtId="0" fontId="33" fillId="14" borderId="0" applyNumberFormat="0" applyBorder="0" applyAlignment="0" applyProtection="0"/>
    <xf numFmtId="0" fontId="16" fillId="0" borderId="0" applyNumberFormat="0" applyFill="0" applyBorder="0" applyAlignment="0" applyProtection="0"/>
    <xf numFmtId="0" fontId="10" fillId="5" borderId="23" applyNumberFormat="0" applyFont="0" applyAlignment="0" applyProtection="0"/>
    <xf numFmtId="0" fontId="20" fillId="0" borderId="21" applyNumberFormat="0" applyFill="0" applyAlignment="0" applyProtection="0"/>
    <xf numFmtId="0" fontId="24" fillId="0" borderId="24" applyNumberFormat="0" applyFill="0" applyAlignment="0" applyProtection="0"/>
    <xf numFmtId="0" fontId="38" fillId="0" borderId="0" applyNumberFormat="0" applyFill="0" applyBorder="0" applyAlignment="0" applyProtection="0"/>
    <xf numFmtId="0" fontId="19" fillId="15" borderId="20" applyNumberFormat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1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44" fillId="6" borderId="20" applyNumberFormat="0" applyAlignment="0" applyProtection="0"/>
    <xf numFmtId="0" fontId="45" fillId="15" borderId="19" applyNumberFormat="0" applyAlignment="0" applyProtection="0"/>
    <xf numFmtId="0" fontId="46" fillId="15" borderId="20" applyNumberFormat="0" applyAlignment="0" applyProtection="0"/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9" fillId="0" borderId="27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24" applyNumberFormat="0" applyFill="0" applyAlignment="0" applyProtection="0"/>
    <xf numFmtId="0" fontId="51" fillId="19" borderId="22" applyNumberFormat="0" applyAlignment="0" applyProtection="0"/>
    <xf numFmtId="0" fontId="52" fillId="0" borderId="0" applyNumberFormat="0" applyFill="0" applyBorder="0" applyAlignment="0" applyProtection="0"/>
    <xf numFmtId="0" fontId="53" fillId="14" borderId="0" applyNumberFormat="0" applyBorder="0" applyAlignment="0" applyProtection="0"/>
    <xf numFmtId="0" fontId="54" fillId="11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5" borderId="23" applyNumberFormat="0" applyFont="0" applyAlignment="0" applyProtection="0"/>
    <xf numFmtId="0" fontId="57" fillId="0" borderId="21" applyNumberFormat="0" applyFill="0" applyAlignment="0" applyProtection="0"/>
    <xf numFmtId="0" fontId="58" fillId="0" borderId="0" applyNumberFormat="0" applyFill="0" applyBorder="0" applyAlignment="0" applyProtection="0"/>
    <xf numFmtId="0" fontId="59" fillId="12" borderId="0" applyNumberFormat="0" applyBorder="0" applyAlignment="0" applyProtection="0"/>
    <xf numFmtId="0" fontId="9" fillId="0" borderId="0"/>
    <xf numFmtId="0" fontId="9" fillId="0" borderId="0"/>
  </cellStyleXfs>
  <cellXfs count="167">
    <xf numFmtId="164" fontId="0" fillId="0" borderId="0" xfId="0"/>
    <xf numFmtId="166" fontId="0" fillId="0" borderId="0" xfId="0" applyNumberFormat="1" applyProtection="1"/>
    <xf numFmtId="164" fontId="0" fillId="0" borderId="0" xfId="0" applyProtection="1"/>
    <xf numFmtId="164" fontId="0" fillId="0" borderId="0" xfId="0" applyAlignment="1">
      <alignment horizontal="center"/>
    </xf>
    <xf numFmtId="164" fontId="0" fillId="0" borderId="0" xfId="0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166" fontId="2" fillId="0" borderId="0" xfId="0" applyNumberFormat="1" applyFont="1" applyAlignment="1" applyProtection="1">
      <alignment horizontal="center"/>
    </xf>
    <xf numFmtId="164" fontId="0" fillId="0" borderId="1" xfId="0" applyBorder="1" applyProtection="1"/>
    <xf numFmtId="164" fontId="0" fillId="0" borderId="0" xfId="0" applyBorder="1" applyProtection="1"/>
    <xf numFmtId="168" fontId="0" fillId="0" borderId="2" xfId="1" applyNumberFormat="1" applyFont="1" applyBorder="1" applyAlignment="1">
      <alignment vertical="center"/>
    </xf>
    <xf numFmtId="168" fontId="0" fillId="0" borderId="2" xfId="1" applyNumberFormat="1" applyFont="1" applyBorder="1"/>
    <xf numFmtId="164" fontId="0" fillId="0" borderId="0" xfId="0" applyNumberFormat="1" applyBorder="1" applyProtection="1"/>
    <xf numFmtId="166" fontId="0" fillId="0" borderId="1" xfId="0" applyNumberFormat="1" applyBorder="1" applyProtection="1"/>
    <xf numFmtId="165" fontId="0" fillId="0" borderId="0" xfId="0" applyNumberFormat="1" applyBorder="1" applyProtection="1"/>
    <xf numFmtId="168" fontId="0" fillId="0" borderId="3" xfId="1" applyNumberFormat="1" applyFont="1" applyBorder="1"/>
    <xf numFmtId="169" fontId="0" fillId="0" borderId="0" xfId="0" applyNumberFormat="1"/>
    <xf numFmtId="169" fontId="0" fillId="0" borderId="0" xfId="0" quotePrefix="1" applyNumberFormat="1"/>
    <xf numFmtId="164" fontId="0" fillId="0" borderId="0" xfId="0" quotePrefix="1"/>
    <xf numFmtId="168" fontId="3" fillId="0" borderId="2" xfId="1" applyNumberFormat="1" applyFont="1" applyBorder="1"/>
    <xf numFmtId="166" fontId="0" fillId="0" borderId="1" xfId="0" applyNumberFormat="1" applyBorder="1" applyAlignment="1" applyProtection="1">
      <alignment horizontal="right"/>
    </xf>
    <xf numFmtId="166" fontId="0" fillId="0" borderId="4" xfId="0" applyNumberForma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5" xfId="0" applyNumberFormat="1" applyFont="1" applyBorder="1" applyAlignment="1" applyProtection="1">
      <alignment horizontal="right"/>
    </xf>
    <xf numFmtId="164" fontId="0" fillId="0" borderId="0" xfId="0" applyBorder="1"/>
    <xf numFmtId="164" fontId="0" fillId="0" borderId="6" xfId="0" applyBorder="1"/>
    <xf numFmtId="164" fontId="0" fillId="0" borderId="7" xfId="0" applyBorder="1"/>
    <xf numFmtId="168" fontId="0" fillId="0" borderId="8" xfId="1" applyNumberFormat="1" applyFont="1" applyBorder="1"/>
    <xf numFmtId="164" fontId="0" fillId="0" borderId="1" xfId="0" applyBorder="1"/>
    <xf numFmtId="164" fontId="6" fillId="0" borderId="0" xfId="0" applyFont="1" applyAlignment="1" applyProtection="1">
      <alignment horizontal="center"/>
    </xf>
    <xf numFmtId="164" fontId="3" fillId="0" borderId="0" xfId="0" applyFont="1" applyAlignment="1" applyProtection="1">
      <alignment horizontal="center"/>
    </xf>
    <xf numFmtId="166" fontId="3" fillId="0" borderId="0" xfId="0" applyNumberFormat="1" applyFont="1" applyAlignment="1" applyProtection="1">
      <alignment horizontal="center"/>
    </xf>
    <xf numFmtId="166" fontId="4" fillId="0" borderId="0" xfId="0" applyNumberFormat="1" applyFont="1" applyAlignment="1" applyProtection="1">
      <alignment horizontal="center"/>
    </xf>
    <xf numFmtId="167" fontId="0" fillId="0" borderId="0" xfId="0" applyNumberFormat="1" applyProtection="1"/>
    <xf numFmtId="167" fontId="6" fillId="0" borderId="0" xfId="0" applyNumberFormat="1" applyFont="1" applyProtection="1"/>
    <xf numFmtId="167" fontId="0" fillId="0" borderId="0" xfId="0" applyNumberFormat="1"/>
    <xf numFmtId="1" fontId="8" fillId="0" borderId="10" xfId="327" applyNumberFormat="1" applyFont="1" applyBorder="1" applyAlignment="1">
      <alignment horizontal="center"/>
    </xf>
    <xf numFmtId="170" fontId="8" fillId="0" borderId="10" xfId="327" applyNumberFormat="1" applyFont="1" applyBorder="1" applyAlignment="1">
      <alignment horizontal="center"/>
    </xf>
    <xf numFmtId="164" fontId="0" fillId="0" borderId="0" xfId="0" applyAlignment="1"/>
    <xf numFmtId="164" fontId="60" fillId="0" borderId="0" xfId="0" applyFont="1" applyAlignment="1" applyProtection="1">
      <alignment vertical="center"/>
      <protection locked="0"/>
    </xf>
    <xf numFmtId="164" fontId="61" fillId="0" borderId="0" xfId="0" applyFont="1" applyProtection="1">
      <protection locked="0"/>
    </xf>
    <xf numFmtId="164" fontId="61" fillId="0" borderId="0" xfId="0" applyFont="1" applyAlignment="1" applyProtection="1">
      <alignment horizontal="center"/>
      <protection locked="0"/>
    </xf>
    <xf numFmtId="164" fontId="62" fillId="0" borderId="0" xfId="0" applyFont="1" applyAlignment="1" applyProtection="1">
      <alignment vertical="center"/>
      <protection locked="0"/>
    </xf>
    <xf numFmtId="164" fontId="62" fillId="0" borderId="30" xfId="0" applyFont="1" applyBorder="1" applyAlignment="1" applyProtection="1">
      <alignment vertical="center"/>
      <protection locked="0"/>
    </xf>
    <xf numFmtId="164" fontId="62" fillId="0" borderId="0" xfId="0" applyFont="1" applyAlignment="1" applyProtection="1">
      <alignment horizontal="center" vertical="center"/>
      <protection locked="0"/>
    </xf>
    <xf numFmtId="164" fontId="62" fillId="0" borderId="30" xfId="0" applyFont="1" applyBorder="1" applyAlignment="1" applyProtection="1">
      <alignment horizontal="center" vertical="center"/>
      <protection locked="0"/>
    </xf>
    <xf numFmtId="164" fontId="68" fillId="29" borderId="18" xfId="0" applyFont="1" applyFill="1" applyBorder="1" applyAlignment="1">
      <alignment horizontal="center" vertical="center"/>
    </xf>
    <xf numFmtId="164" fontId="65" fillId="29" borderId="16" xfId="0" applyFont="1" applyFill="1" applyBorder="1" applyAlignment="1">
      <alignment horizontal="center" vertical="center" wrapText="1"/>
    </xf>
    <xf numFmtId="164" fontId="69" fillId="0" borderId="10" xfId="0" applyFont="1" applyBorder="1" applyAlignment="1">
      <alignment horizontal="center"/>
    </xf>
    <xf numFmtId="164" fontId="70" fillId="0" borderId="10" xfId="0" applyFont="1" applyBorder="1" applyAlignment="1">
      <alignment vertical="top" wrapText="1"/>
    </xf>
    <xf numFmtId="164" fontId="71" fillId="0" borderId="10" xfId="0" applyFont="1" applyBorder="1" applyAlignment="1">
      <alignment vertical="top"/>
    </xf>
    <xf numFmtId="164" fontId="65" fillId="0" borderId="10" xfId="0" applyFont="1" applyFill="1" applyBorder="1" applyAlignment="1">
      <alignment horizontal="center" vertical="center"/>
    </xf>
    <xf numFmtId="164" fontId="70" fillId="0" borderId="10" xfId="0" applyFont="1" applyBorder="1" applyAlignment="1">
      <alignment horizontal="center" vertical="top" wrapText="1"/>
    </xf>
    <xf numFmtId="1" fontId="65" fillId="0" borderId="12" xfId="0" applyNumberFormat="1" applyFont="1" applyBorder="1" applyAlignment="1">
      <alignment horizontal="center" vertical="center"/>
    </xf>
    <xf numFmtId="1" fontId="65" fillId="0" borderId="10" xfId="0" applyNumberFormat="1" applyFont="1" applyBorder="1" applyAlignment="1">
      <alignment horizontal="center" vertical="center"/>
    </xf>
    <xf numFmtId="1" fontId="65" fillId="0" borderId="42" xfId="0" applyNumberFormat="1" applyFont="1" applyBorder="1" applyAlignment="1">
      <alignment horizontal="center" vertical="center"/>
    </xf>
    <xf numFmtId="164" fontId="65" fillId="29" borderId="43" xfId="0" applyFont="1" applyFill="1" applyBorder="1" applyAlignment="1">
      <alignment horizontal="center" vertical="center" wrapText="1"/>
    </xf>
    <xf numFmtId="1" fontId="65" fillId="0" borderId="13" xfId="0" applyNumberFormat="1" applyFont="1" applyBorder="1" applyAlignment="1">
      <alignment horizontal="center" vertical="center"/>
    </xf>
    <xf numFmtId="1" fontId="65" fillId="0" borderId="10" xfId="0" quotePrefix="1" applyNumberFormat="1" applyFont="1" applyBorder="1" applyAlignment="1">
      <alignment horizontal="center" vertical="center"/>
    </xf>
    <xf numFmtId="164" fontId="69" fillId="0" borderId="13" xfId="0" applyFont="1" applyBorder="1"/>
    <xf numFmtId="164" fontId="69" fillId="0" borderId="0" xfId="0" applyFont="1"/>
    <xf numFmtId="164" fontId="69" fillId="0" borderId="0" xfId="0" applyFont="1" applyAlignment="1">
      <alignment horizontal="center"/>
    </xf>
    <xf numFmtId="164" fontId="73" fillId="0" borderId="10" xfId="0" applyFont="1" applyBorder="1" applyAlignment="1">
      <alignment horizontal="center"/>
    </xf>
    <xf numFmtId="164" fontId="73" fillId="0" borderId="10" xfId="0" applyFont="1" applyBorder="1" applyAlignment="1">
      <alignment horizontal="left"/>
    </xf>
    <xf numFmtId="164" fontId="74" fillId="0" borderId="10" xfId="0" applyFont="1" applyBorder="1" applyAlignment="1">
      <alignment horizontal="center" vertical="top" wrapText="1"/>
    </xf>
    <xf numFmtId="1" fontId="76" fillId="0" borderId="12" xfId="0" applyNumberFormat="1" applyFont="1" applyBorder="1" applyAlignment="1">
      <alignment horizontal="center" vertical="center"/>
    </xf>
    <xf numFmtId="1" fontId="76" fillId="0" borderId="10" xfId="0" applyNumberFormat="1" applyFont="1" applyBorder="1" applyAlignment="1">
      <alignment horizontal="center" vertical="center"/>
    </xf>
    <xf numFmtId="1" fontId="76" fillId="0" borderId="42" xfId="0" applyNumberFormat="1" applyFont="1" applyBorder="1" applyAlignment="1">
      <alignment horizontal="center" vertical="center"/>
    </xf>
    <xf numFmtId="164" fontId="76" fillId="29" borderId="43" xfId="0" applyFont="1" applyFill="1" applyBorder="1" applyAlignment="1">
      <alignment horizontal="center" vertical="center" wrapText="1"/>
    </xf>
    <xf numFmtId="1" fontId="76" fillId="0" borderId="13" xfId="0" applyNumberFormat="1" applyFont="1" applyBorder="1" applyAlignment="1">
      <alignment horizontal="center" vertical="center"/>
    </xf>
    <xf numFmtId="1" fontId="76" fillId="0" borderId="10" xfId="0" quotePrefix="1" applyNumberFormat="1" applyFont="1" applyBorder="1" applyAlignment="1">
      <alignment horizontal="center" vertical="center"/>
    </xf>
    <xf numFmtId="2" fontId="72" fillId="30" borderId="10" xfId="0" applyNumberFormat="1" applyFont="1" applyFill="1" applyBorder="1" applyAlignment="1">
      <alignment horizontal="center"/>
    </xf>
    <xf numFmtId="174" fontId="77" fillId="0" borderId="0" xfId="0" applyNumberFormat="1" applyFont="1" applyAlignment="1">
      <alignment horizontal="center"/>
    </xf>
    <xf numFmtId="164" fontId="78" fillId="0" borderId="0" xfId="0" applyFont="1" applyAlignment="1">
      <alignment horizontal="center"/>
    </xf>
    <xf numFmtId="1" fontId="78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70" fillId="0" borderId="10" xfId="0" applyNumberFormat="1" applyFont="1" applyBorder="1" applyAlignment="1">
      <alignment horizontal="center"/>
    </xf>
    <xf numFmtId="1" fontId="74" fillId="0" borderId="10" xfId="0" applyNumberFormat="1" applyFont="1" applyBorder="1" applyAlignment="1">
      <alignment horizontal="center"/>
    </xf>
    <xf numFmtId="1" fontId="66" fillId="29" borderId="16" xfId="0" applyNumberFormat="1" applyFont="1" applyFill="1" applyBorder="1" applyAlignment="1">
      <alignment horizontal="center" vertical="center" wrapText="1"/>
    </xf>
    <xf numFmtId="1" fontId="66" fillId="29" borderId="38" xfId="0" applyNumberFormat="1" applyFont="1" applyFill="1" applyBorder="1" applyAlignment="1">
      <alignment horizontal="center" vertical="center" wrapText="1"/>
    </xf>
    <xf numFmtId="164" fontId="80" fillId="0" borderId="10" xfId="0" applyFont="1" applyBorder="1" applyAlignment="1">
      <alignment horizontal="left"/>
    </xf>
    <xf numFmtId="164" fontId="81" fillId="0" borderId="10" xfId="0" applyFont="1" applyBorder="1" applyAlignment="1">
      <alignment vertical="top" wrapText="1"/>
    </xf>
    <xf numFmtId="164" fontId="73" fillId="0" borderId="0" xfId="0" applyFont="1" applyFill="1" applyBorder="1" applyAlignment="1">
      <alignment horizontal="left"/>
    </xf>
    <xf numFmtId="1" fontId="74" fillId="0" borderId="13" xfId="0" applyNumberFormat="1" applyFont="1" applyFill="1" applyBorder="1" applyAlignment="1">
      <alignment horizontal="center"/>
    </xf>
    <xf numFmtId="2" fontId="74" fillId="0" borderId="42" xfId="0" applyNumberFormat="1" applyFont="1" applyBorder="1" applyAlignment="1">
      <alignment horizontal="center" vertical="top" wrapText="1"/>
    </xf>
    <xf numFmtId="170" fontId="79" fillId="30" borderId="44" xfId="0" applyNumberFormat="1" applyFont="1" applyFill="1" applyBorder="1" applyAlignment="1">
      <alignment horizontal="center"/>
    </xf>
    <xf numFmtId="164" fontId="74" fillId="0" borderId="10" xfId="0" quotePrefix="1" applyFont="1" applyBorder="1" applyAlignment="1">
      <alignment horizontal="center" vertical="top" wrapText="1"/>
    </xf>
    <xf numFmtId="2" fontId="65" fillId="29" borderId="43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4" fontId="73" fillId="0" borderId="0" xfId="0" applyFont="1" applyFill="1" applyBorder="1" applyAlignment="1">
      <alignment horizontal="center"/>
    </xf>
    <xf numFmtId="164" fontId="75" fillId="0" borderId="0" xfId="0" applyFont="1" applyAlignment="1"/>
    <xf numFmtId="174" fontId="74" fillId="0" borderId="0" xfId="0" applyNumberFormat="1" applyFont="1" applyAlignment="1">
      <alignment horizontal="center"/>
    </xf>
    <xf numFmtId="2" fontId="83" fillId="0" borderId="0" xfId="0" applyNumberFormat="1" applyFont="1"/>
    <xf numFmtId="164" fontId="62" fillId="0" borderId="0" xfId="0" applyFont="1" applyBorder="1" applyAlignment="1" applyProtection="1">
      <alignment horizontal="center" vertical="center"/>
      <protection locked="0"/>
    </xf>
    <xf numFmtId="164" fontId="62" fillId="0" borderId="0" xfId="0" applyFont="1" applyBorder="1" applyAlignment="1" applyProtection="1">
      <alignment horizontal="center" vertical="center"/>
      <protection locked="0"/>
    </xf>
    <xf numFmtId="164" fontId="62" fillId="0" borderId="0" xfId="0" applyFont="1" applyBorder="1" applyAlignment="1" applyProtection="1">
      <alignment vertical="center"/>
      <protection locked="0"/>
    </xf>
    <xf numFmtId="164" fontId="62" fillId="0" borderId="0" xfId="0" applyFont="1" applyBorder="1" applyAlignment="1" applyProtection="1">
      <protection locked="0"/>
    </xf>
    <xf numFmtId="164" fontId="7" fillId="29" borderId="11" xfId="0" applyFont="1" applyFill="1" applyBorder="1" applyAlignment="1">
      <alignment horizontal="center" vertical="center" textRotation="90"/>
    </xf>
    <xf numFmtId="164" fontId="0" fillId="0" borderId="15" xfId="0" applyBorder="1" applyAlignment="1">
      <alignment horizontal="center" vertical="center"/>
    </xf>
    <xf numFmtId="2" fontId="7" fillId="29" borderId="37" xfId="0" applyNumberFormat="1" applyFont="1" applyFill="1" applyBorder="1" applyAlignment="1">
      <alignment horizontal="center" vertical="center" textRotation="90"/>
    </xf>
    <xf numFmtId="2" fontId="61" fillId="29" borderId="37" xfId="0" applyNumberFormat="1" applyFont="1" applyFill="1" applyBorder="1" applyAlignment="1">
      <alignment horizontal="center" vertical="center" textRotation="90" wrapText="1"/>
    </xf>
    <xf numFmtId="167" fontId="63" fillId="29" borderId="32" xfId="0" applyNumberFormat="1" applyFont="1" applyFill="1" applyBorder="1" applyAlignment="1">
      <alignment horizontal="center" vertical="center" wrapText="1"/>
    </xf>
    <xf numFmtId="164" fontId="61" fillId="29" borderId="35" xfId="0" applyFont="1" applyFill="1" applyBorder="1" applyAlignment="1">
      <alignment horizontal="center" vertical="center" wrapText="1"/>
    </xf>
    <xf numFmtId="164" fontId="63" fillId="29" borderId="35" xfId="0" applyFont="1" applyFill="1" applyBorder="1" applyAlignment="1">
      <alignment horizontal="center" vertical="center" textRotation="90"/>
    </xf>
    <xf numFmtId="164" fontId="7" fillId="29" borderId="37" xfId="0" applyFont="1" applyFill="1" applyBorder="1" applyAlignment="1">
      <alignment horizontal="center" vertical="center" textRotation="90"/>
    </xf>
    <xf numFmtId="2" fontId="84" fillId="30" borderId="10" xfId="0" applyNumberFormat="1" applyFont="1" applyFill="1" applyBorder="1" applyAlignment="1">
      <alignment horizontal="center"/>
    </xf>
    <xf numFmtId="164" fontId="85" fillId="0" borderId="0" xfId="0" applyFont="1"/>
    <xf numFmtId="164" fontId="65" fillId="31" borderId="43" xfId="0" applyFont="1" applyFill="1" applyBorder="1" applyAlignment="1">
      <alignment horizontal="center" vertical="center" wrapText="1"/>
    </xf>
    <xf numFmtId="164" fontId="82" fillId="2" borderId="40" xfId="0" applyFont="1" applyFill="1" applyBorder="1" applyAlignment="1">
      <alignment horizontal="center" vertical="center" wrapText="1"/>
    </xf>
    <xf numFmtId="164" fontId="68" fillId="2" borderId="6" xfId="0" applyFont="1" applyFill="1" applyBorder="1" applyAlignment="1">
      <alignment horizontal="center" vertical="center"/>
    </xf>
    <xf numFmtId="164" fontId="68" fillId="2" borderId="17" xfId="0" applyFont="1" applyFill="1" applyBorder="1" applyAlignment="1">
      <alignment horizontal="center" vertical="center"/>
    </xf>
    <xf numFmtId="164" fontId="68" fillId="2" borderId="39" xfId="0" applyFont="1" applyFill="1" applyBorder="1" applyAlignment="1">
      <alignment horizontal="center" vertical="center"/>
    </xf>
    <xf numFmtId="164" fontId="61" fillId="2" borderId="8" xfId="0" applyFont="1" applyFill="1" applyBorder="1" applyAlignment="1">
      <alignment horizontal="center" vertical="center"/>
    </xf>
    <xf numFmtId="164" fontId="0" fillId="2" borderId="40" xfId="0" applyFill="1" applyBorder="1" applyAlignment="1">
      <alignment horizontal="center" vertical="center" wrapText="1"/>
    </xf>
    <xf numFmtId="164" fontId="0" fillId="2" borderId="41" xfId="0" applyFill="1" applyBorder="1" applyAlignment="1">
      <alignment horizontal="center" vertical="center"/>
    </xf>
    <xf numFmtId="2" fontId="0" fillId="2" borderId="41" xfId="0" applyNumberFormat="1" applyFont="1" applyFill="1" applyBorder="1" applyAlignment="1">
      <alignment horizontal="center" vertical="center" wrapText="1"/>
    </xf>
    <xf numFmtId="2" fontId="0" fillId="2" borderId="41" xfId="0" applyNumberFormat="1" applyFill="1" applyBorder="1" applyAlignment="1">
      <alignment horizontal="center" vertical="center"/>
    </xf>
    <xf numFmtId="164" fontId="67" fillId="2" borderId="40" xfId="0" applyFont="1" applyFill="1" applyBorder="1" applyAlignment="1">
      <alignment horizontal="center" vertical="center" textRotation="90"/>
    </xf>
    <xf numFmtId="164" fontId="0" fillId="2" borderId="0" xfId="0" applyFill="1"/>
    <xf numFmtId="164" fontId="86" fillId="29" borderId="38" xfId="0" applyFont="1" applyFill="1" applyBorder="1" applyAlignment="1">
      <alignment horizontal="center" vertical="center" wrapText="1"/>
    </xf>
    <xf numFmtId="164" fontId="63" fillId="29" borderId="38" xfId="0" applyFont="1" applyFill="1" applyBorder="1" applyAlignment="1">
      <alignment horizontal="center" vertical="center" wrapText="1"/>
    </xf>
    <xf numFmtId="164" fontId="85" fillId="0" borderId="0" xfId="0" applyFont="1" applyAlignment="1">
      <alignment horizontal="center"/>
    </xf>
    <xf numFmtId="1" fontId="75" fillId="0" borderId="0" xfId="0" applyNumberFormat="1" applyFont="1" applyAlignment="1">
      <alignment horizontal="center"/>
    </xf>
    <xf numFmtId="164" fontId="69" fillId="0" borderId="13" xfId="0" quotePrefix="1" applyFont="1" applyBorder="1"/>
    <xf numFmtId="164" fontId="75" fillId="0" borderId="0" xfId="0" applyFont="1"/>
    <xf numFmtId="164" fontId="75" fillId="0" borderId="0" xfId="0" applyFont="1" applyAlignment="1">
      <alignment horizontal="center"/>
    </xf>
    <xf numFmtId="167" fontId="75" fillId="0" borderId="0" xfId="0" applyNumberFormat="1" applyFont="1" applyAlignment="1">
      <alignment horizontal="center"/>
    </xf>
    <xf numFmtId="2" fontId="76" fillId="30" borderId="43" xfId="0" applyNumberFormat="1" applyFont="1" applyFill="1" applyBorder="1" applyAlignment="1">
      <alignment horizontal="center" vertical="center" wrapText="1"/>
    </xf>
    <xf numFmtId="164" fontId="73" fillId="0" borderId="0" xfId="0" applyFont="1" applyBorder="1" applyAlignment="1">
      <alignment horizontal="center"/>
    </xf>
    <xf numFmtId="164" fontId="73" fillId="0" borderId="0" xfId="0" applyFont="1" applyBorder="1" applyAlignment="1">
      <alignment horizontal="left"/>
    </xf>
    <xf numFmtId="1" fontId="74" fillId="0" borderId="0" xfId="0" applyNumberFormat="1" applyFont="1" applyBorder="1" applyAlignment="1">
      <alignment horizontal="center"/>
    </xf>
    <xf numFmtId="2" fontId="72" fillId="30" borderId="0" xfId="0" applyNumberFormat="1" applyFont="1" applyFill="1" applyBorder="1" applyAlignment="1">
      <alignment horizontal="center"/>
    </xf>
    <xf numFmtId="164" fontId="74" fillId="0" borderId="0" xfId="0" quotePrefix="1" applyFont="1" applyBorder="1" applyAlignment="1">
      <alignment horizontal="center" vertical="top" wrapText="1"/>
    </xf>
    <xf numFmtId="2" fontId="84" fillId="30" borderId="0" xfId="0" applyNumberFormat="1" applyFont="1" applyFill="1" applyBorder="1" applyAlignment="1">
      <alignment horizontal="center"/>
    </xf>
    <xf numFmtId="2" fontId="74" fillId="0" borderId="0" xfId="0" applyNumberFormat="1" applyFont="1" applyBorder="1" applyAlignment="1">
      <alignment horizontal="center" vertical="top" wrapText="1"/>
    </xf>
    <xf numFmtId="1" fontId="76" fillId="0" borderId="0" xfId="0" applyNumberFormat="1" applyFont="1" applyBorder="1" applyAlignment="1">
      <alignment horizontal="center" vertical="center"/>
    </xf>
    <xf numFmtId="164" fontId="76" fillId="29" borderId="0" xfId="0" applyFont="1" applyFill="1" applyBorder="1" applyAlignment="1">
      <alignment horizontal="center" vertical="center" wrapText="1"/>
    </xf>
    <xf numFmtId="1" fontId="76" fillId="0" borderId="0" xfId="0" quotePrefix="1" applyNumberFormat="1" applyFont="1" applyBorder="1" applyAlignment="1">
      <alignment horizontal="center" vertical="center"/>
    </xf>
    <xf numFmtId="170" fontId="79" fillId="30" borderId="0" xfId="0" applyNumberFormat="1" applyFont="1" applyFill="1" applyBorder="1" applyAlignment="1">
      <alignment horizontal="center"/>
    </xf>
    <xf numFmtId="2" fontId="76" fillId="30" borderId="0" xfId="0" applyNumberFormat="1" applyFont="1" applyFill="1" applyBorder="1" applyAlignment="1">
      <alignment horizontal="center" vertical="center" wrapText="1"/>
    </xf>
    <xf numFmtId="164" fontId="69" fillId="0" borderId="0" xfId="0" applyFont="1" applyBorder="1"/>
    <xf numFmtId="164" fontId="76" fillId="33" borderId="43" xfId="0" applyFont="1" applyFill="1" applyBorder="1" applyAlignment="1">
      <alignment horizontal="center" vertical="center" wrapText="1"/>
    </xf>
    <xf numFmtId="164" fontId="60" fillId="0" borderId="9" xfId="0" applyFont="1" applyBorder="1" applyAlignment="1" applyProtection="1">
      <alignment horizontal="center" vertical="center"/>
      <protection locked="0"/>
    </xf>
    <xf numFmtId="164" fontId="60" fillId="0" borderId="11" xfId="0" applyFont="1" applyBorder="1" applyAlignment="1" applyProtection="1">
      <alignment horizontal="center" vertical="center"/>
      <protection locked="0"/>
    </xf>
    <xf numFmtId="164" fontId="62" fillId="0" borderId="0" xfId="0" applyFont="1" applyBorder="1" applyAlignment="1" applyProtection="1">
      <alignment horizontal="center" vertical="center"/>
      <protection locked="0"/>
    </xf>
    <xf numFmtId="164" fontId="62" fillId="0" borderId="15" xfId="0" applyFont="1" applyBorder="1" applyAlignment="1" applyProtection="1">
      <alignment horizontal="center" vertical="center"/>
      <protection locked="0"/>
    </xf>
    <xf numFmtId="172" fontId="62" fillId="0" borderId="0" xfId="0" applyNumberFormat="1" applyFont="1" applyBorder="1" applyAlignment="1" applyProtection="1">
      <alignment horizontal="center" vertical="center"/>
      <protection locked="0"/>
    </xf>
    <xf numFmtId="172" fontId="62" fillId="0" borderId="15" xfId="0" applyNumberFormat="1" applyFont="1" applyBorder="1" applyAlignment="1" applyProtection="1">
      <alignment horizontal="center" vertical="center"/>
      <protection locked="0"/>
    </xf>
    <xf numFmtId="164" fontId="88" fillId="32" borderId="0" xfId="0" applyFont="1" applyFill="1" applyBorder="1" applyAlignment="1" applyProtection="1">
      <alignment horizontal="center" vertical="center"/>
      <protection locked="0"/>
    </xf>
    <xf numFmtId="164" fontId="88" fillId="32" borderId="15" xfId="0" applyFont="1" applyFill="1" applyBorder="1" applyAlignment="1" applyProtection="1">
      <alignment horizontal="center" vertical="center"/>
      <protection locked="0"/>
    </xf>
    <xf numFmtId="164" fontId="64" fillId="29" borderId="10" xfId="0" applyFont="1" applyFill="1" applyBorder="1" applyAlignment="1">
      <alignment horizontal="center" vertical="center" textRotation="90" wrapText="1"/>
    </xf>
    <xf numFmtId="164" fontId="0" fillId="0" borderId="10" xfId="0" applyFont="1" applyBorder="1" applyAlignment="1">
      <alignment wrapText="1"/>
    </xf>
    <xf numFmtId="164" fontId="65" fillId="29" borderId="16" xfId="0" applyFont="1" applyFill="1" applyBorder="1" applyAlignment="1">
      <alignment horizontal="center" vertical="center" wrapText="1"/>
    </xf>
    <xf numFmtId="164" fontId="65" fillId="29" borderId="38" xfId="0" applyFont="1" applyFill="1" applyBorder="1" applyAlignment="1">
      <alignment horizontal="center" vertical="center" wrapText="1"/>
    </xf>
    <xf numFmtId="164" fontId="65" fillId="29" borderId="14" xfId="0" applyFont="1" applyFill="1" applyBorder="1" applyAlignment="1">
      <alignment horizontal="center" vertical="center" wrapText="1"/>
    </xf>
    <xf numFmtId="164" fontId="65" fillId="29" borderId="31" xfId="0" applyFont="1" applyFill="1" applyBorder="1" applyAlignment="1">
      <alignment vertical="center" wrapText="1"/>
    </xf>
    <xf numFmtId="164" fontId="65" fillId="29" borderId="17" xfId="0" applyFont="1" applyFill="1" applyBorder="1" applyAlignment="1">
      <alignment vertical="center" wrapText="1"/>
    </xf>
    <xf numFmtId="1" fontId="66" fillId="29" borderId="31" xfId="0" applyNumberFormat="1" applyFont="1" applyFill="1" applyBorder="1" applyAlignment="1">
      <alignment horizontal="center" vertical="center" wrapText="1"/>
    </xf>
    <xf numFmtId="1" fontId="66" fillId="29" borderId="17" xfId="0" applyNumberFormat="1" applyFont="1" applyFill="1" applyBorder="1" applyAlignment="1">
      <alignment horizontal="center" vertical="center" wrapText="1"/>
    </xf>
    <xf numFmtId="164" fontId="63" fillId="29" borderId="16" xfId="0" applyFont="1" applyFill="1" applyBorder="1" applyAlignment="1">
      <alignment horizontal="center" vertical="center" wrapText="1"/>
    </xf>
    <xf numFmtId="164" fontId="67" fillId="0" borderId="38" xfId="0" applyFont="1" applyBorder="1" applyAlignment="1">
      <alignment horizontal="center" vertical="center" wrapText="1"/>
    </xf>
    <xf numFmtId="164" fontId="63" fillId="29" borderId="10" xfId="0" applyFont="1" applyFill="1" applyBorder="1" applyAlignment="1">
      <alignment horizontal="center" vertical="center" textRotation="90" wrapText="1"/>
    </xf>
    <xf numFmtId="164" fontId="87" fillId="0" borderId="10" xfId="0" applyFont="1" applyBorder="1" applyAlignment="1">
      <alignment horizontal="center" wrapText="1"/>
    </xf>
    <xf numFmtId="164" fontId="7" fillId="29" borderId="33" xfId="0" applyFont="1" applyFill="1" applyBorder="1" applyAlignment="1">
      <alignment horizontal="center" vertical="center" wrapText="1"/>
    </xf>
    <xf numFmtId="164" fontId="7" fillId="29" borderId="31" xfId="0" applyFont="1" applyFill="1" applyBorder="1" applyAlignment="1">
      <alignment horizontal="center" vertical="center" wrapText="1"/>
    </xf>
    <xf numFmtId="164" fontId="7" fillId="29" borderId="34" xfId="0" applyFont="1" applyFill="1" applyBorder="1" applyAlignment="1">
      <alignment horizontal="center" vertical="center" wrapText="1"/>
    </xf>
    <xf numFmtId="164" fontId="7" fillId="29" borderId="36" xfId="0" applyFont="1" applyFill="1" applyBorder="1" applyAlignment="1">
      <alignment horizontal="center" vertical="center" wrapText="1"/>
    </xf>
    <xf numFmtId="164" fontId="7" fillId="29" borderId="32" xfId="0" applyFont="1" applyFill="1" applyBorder="1" applyAlignment="1">
      <alignment horizontal="center" vertical="center" wrapText="1"/>
    </xf>
  </cellXfs>
  <cellStyles count="328">
    <cellStyle name="20 % - Akzent1" xfId="3"/>
    <cellStyle name="20 % - Akzent2" xfId="4"/>
    <cellStyle name="20 % - Akzent3" xfId="5"/>
    <cellStyle name="20 % - Akzent4" xfId="6"/>
    <cellStyle name="20 % - Akzent5" xfId="7"/>
    <cellStyle name="20 % - Akzent6" xfId="8"/>
    <cellStyle name="20 % - Accent1" xfId="9"/>
    <cellStyle name="20 % - Accent2" xfId="10"/>
    <cellStyle name="20 % - Accent3" xfId="11"/>
    <cellStyle name="20 % - Accent4" xfId="12"/>
    <cellStyle name="20 % - Accent5" xfId="13"/>
    <cellStyle name="20 % - Accent6" xfId="14"/>
    <cellStyle name="20% - Accent1 2" xfId="16"/>
    <cellStyle name="20% - Accent1 3" xfId="17"/>
    <cellStyle name="20% - Accent1 4" xfId="15"/>
    <cellStyle name="20% - Accent2 2" xfId="19"/>
    <cellStyle name="20% - Accent2 3" xfId="18"/>
    <cellStyle name="20% - Accent3 2" xfId="21"/>
    <cellStyle name="20% - Accent3 3" xfId="20"/>
    <cellStyle name="20% - Accent4 2" xfId="23"/>
    <cellStyle name="20% - Accent4 3" xfId="22"/>
    <cellStyle name="20% - Accent5 2" xfId="25"/>
    <cellStyle name="20% - Accent5 3" xfId="24"/>
    <cellStyle name="20% - Accent6 2" xfId="27"/>
    <cellStyle name="20% - Accent6 3" xfId="26"/>
    <cellStyle name="20% - Akzent1" xfId="28"/>
    <cellStyle name="20% - Akzent2" xfId="29"/>
    <cellStyle name="20% - Akzent3" xfId="30"/>
    <cellStyle name="20% - Akzent4" xfId="31"/>
    <cellStyle name="20% - Akzent5" xfId="32"/>
    <cellStyle name="20% - Akzent6" xfId="33"/>
    <cellStyle name="20% - Έμφαση1" xfId="34"/>
    <cellStyle name="20% - Έμφαση2" xfId="35"/>
    <cellStyle name="20% - Έμφαση3" xfId="36"/>
    <cellStyle name="20% - Έμφαση4" xfId="37"/>
    <cellStyle name="20% - Έμφαση5" xfId="38"/>
    <cellStyle name="20% - Έμφαση6" xfId="39"/>
    <cellStyle name="20% - Акцент1" xfId="40"/>
    <cellStyle name="20% - Акцент2" xfId="41"/>
    <cellStyle name="20% - Акцент3" xfId="42"/>
    <cellStyle name="20% - Акцент4" xfId="43"/>
    <cellStyle name="20% - Акцент5" xfId="44"/>
    <cellStyle name="20% - Акцент6" xfId="45"/>
    <cellStyle name="40 % - Akzent1" xfId="46"/>
    <cellStyle name="40 % - Akzent2" xfId="47"/>
    <cellStyle name="40 % - Akzent3" xfId="48"/>
    <cellStyle name="40 % - Akzent4" xfId="49"/>
    <cellStyle name="40 % - Akzent5" xfId="50"/>
    <cellStyle name="40 % - Akzent6" xfId="51"/>
    <cellStyle name="40 % - Accent1" xfId="52"/>
    <cellStyle name="40 % - Accent2" xfId="53"/>
    <cellStyle name="40 % - Accent3" xfId="54"/>
    <cellStyle name="40 % - Accent4" xfId="55"/>
    <cellStyle name="40 % - Accent5" xfId="56"/>
    <cellStyle name="40 % - Accent6" xfId="57"/>
    <cellStyle name="40% - Accent1 2" xfId="59"/>
    <cellStyle name="40% - Accent1 3" xfId="60"/>
    <cellStyle name="40% - Accent1 4" xfId="58"/>
    <cellStyle name="40% - Accent2 2" xfId="62"/>
    <cellStyle name="40% - Accent2 3" xfId="61"/>
    <cellStyle name="40% - Accent3 2" xfId="64"/>
    <cellStyle name="40% - Accent3 3" xfId="63"/>
    <cellStyle name="40% - Accent4 2" xfId="66"/>
    <cellStyle name="40% - Accent4 3" xfId="65"/>
    <cellStyle name="40% - Accent5 2" xfId="68"/>
    <cellStyle name="40% - Accent5 3" xfId="67"/>
    <cellStyle name="40% - Accent6 2" xfId="70"/>
    <cellStyle name="40% - Accent6 3" xfId="71"/>
    <cellStyle name="40% - Accent6 4" xfId="69"/>
    <cellStyle name="40% - Akzent1" xfId="72"/>
    <cellStyle name="40% - Akzent2" xfId="73"/>
    <cellStyle name="40% - Akzent3" xfId="74"/>
    <cellStyle name="40% - Akzent4" xfId="75"/>
    <cellStyle name="40% - Akzent5" xfId="76"/>
    <cellStyle name="40% - Akzent6" xfId="77"/>
    <cellStyle name="40% - Έμφαση1" xfId="78"/>
    <cellStyle name="40% - Έμφαση2" xfId="79"/>
    <cellStyle name="40% - Έμφαση3" xfId="80"/>
    <cellStyle name="40% - Έμφαση4" xfId="81"/>
    <cellStyle name="40% - Έμφαση5" xfId="82"/>
    <cellStyle name="40% - Έμφαση6" xfId="83"/>
    <cellStyle name="40% - Акцент1" xfId="84"/>
    <cellStyle name="40% - Акцент2" xfId="85"/>
    <cellStyle name="40% - Акцент3" xfId="86"/>
    <cellStyle name="40% - Акцент4" xfId="87"/>
    <cellStyle name="40% - Акцент5" xfId="88"/>
    <cellStyle name="40% - Акцент6" xfId="89"/>
    <cellStyle name="60 % - Akzent1" xfId="90"/>
    <cellStyle name="60 % - Akzent2" xfId="91"/>
    <cellStyle name="60 % - Akzent3" xfId="92"/>
    <cellStyle name="60 % - Akzent4" xfId="93"/>
    <cellStyle name="60 % - Akzent5" xfId="94"/>
    <cellStyle name="60 % - Akzent6" xfId="95"/>
    <cellStyle name="60 % - Accent1" xfId="96"/>
    <cellStyle name="60 % - Accent2" xfId="97"/>
    <cellStyle name="60 % - Accent3" xfId="98"/>
    <cellStyle name="60 % - Accent4" xfId="99"/>
    <cellStyle name="60 % - Accent5" xfId="100"/>
    <cellStyle name="60 % - Accent6" xfId="101"/>
    <cellStyle name="60% - Accent1 2" xfId="103"/>
    <cellStyle name="60% - Accent1 3" xfId="102"/>
    <cellStyle name="60% - Accent2 2" xfId="105"/>
    <cellStyle name="60% - Accent2 3" xfId="104"/>
    <cellStyle name="60% - Accent3 2" xfId="107"/>
    <cellStyle name="60% - Accent3 3" xfId="106"/>
    <cellStyle name="60% - Accent4 2" xfId="109"/>
    <cellStyle name="60% - Accent4 3" xfId="108"/>
    <cellStyle name="60% - Accent5 2" xfId="111"/>
    <cellStyle name="60% - Accent5 3" xfId="110"/>
    <cellStyle name="60% - Accent6 2" xfId="113"/>
    <cellStyle name="60% - Accent6 3" xfId="112"/>
    <cellStyle name="60% - Akzent1" xfId="114"/>
    <cellStyle name="60% - Akzent2" xfId="115"/>
    <cellStyle name="60% - Akzent3" xfId="116"/>
    <cellStyle name="60% - Akzent4" xfId="117"/>
    <cellStyle name="60% - Akzent5" xfId="118"/>
    <cellStyle name="60% - Akzent6" xfId="119"/>
    <cellStyle name="60% - Έμφαση1" xfId="120"/>
    <cellStyle name="60% - Έμφαση2" xfId="121"/>
    <cellStyle name="60% - Έμφαση3" xfId="122"/>
    <cellStyle name="60% - Έμφαση4" xfId="123"/>
    <cellStyle name="60% - Έμφαση5" xfId="124"/>
    <cellStyle name="60% - Έμφαση6" xfId="125"/>
    <cellStyle name="60% - Акцент1" xfId="126"/>
    <cellStyle name="60% - Акцент2" xfId="127"/>
    <cellStyle name="60% - Акцент3" xfId="128"/>
    <cellStyle name="60% - Акцент4" xfId="129"/>
    <cellStyle name="60% - Акцент5" xfId="130"/>
    <cellStyle name="60% - Акцент6" xfId="131"/>
    <cellStyle name="Accent1 2" xfId="133"/>
    <cellStyle name="Accent1 3" xfId="132"/>
    <cellStyle name="Accent2 2" xfId="135"/>
    <cellStyle name="Accent2 3" xfId="134"/>
    <cellStyle name="Accent3 2" xfId="137"/>
    <cellStyle name="Accent3 3" xfId="136"/>
    <cellStyle name="Accent4 2" xfId="139"/>
    <cellStyle name="Accent4 3" xfId="138"/>
    <cellStyle name="Accent5 2" xfId="141"/>
    <cellStyle name="Accent5 3" xfId="140"/>
    <cellStyle name="Accent6 2" xfId="143"/>
    <cellStyle name="Accent6 3" xfId="142"/>
    <cellStyle name="Akzent1" xfId="144"/>
    <cellStyle name="Akzent2" xfId="145"/>
    <cellStyle name="Akzent3" xfId="146"/>
    <cellStyle name="Akzent4" xfId="147"/>
    <cellStyle name="Akzent5" xfId="148"/>
    <cellStyle name="Akzent6" xfId="149"/>
    <cellStyle name="Ausgabe" xfId="150"/>
    <cellStyle name="Avertissement" xfId="151"/>
    <cellStyle name="Bad 2" xfId="153"/>
    <cellStyle name="Bad 3" xfId="154"/>
    <cellStyle name="Bad 4" xfId="152"/>
    <cellStyle name="Berechnung" xfId="155"/>
    <cellStyle name="Calcul" xfId="156"/>
    <cellStyle name="Calculation 2" xfId="158"/>
    <cellStyle name="Calculation 3" xfId="157"/>
    <cellStyle name="Cellule liée" xfId="159"/>
    <cellStyle name="Check Cell 2" xfId="161"/>
    <cellStyle name="Check Cell 3" xfId="160"/>
    <cellStyle name="Comma" xfId="1" builtinId="3"/>
    <cellStyle name="Comma[0]" xfId="162"/>
    <cellStyle name="Comma0" xfId="163"/>
    <cellStyle name="Comma0 2" xfId="164"/>
    <cellStyle name="Comma0_2012_National_Championships" xfId="165"/>
    <cellStyle name="Commentaire" xfId="166"/>
    <cellStyle name="Currency[0]" xfId="167"/>
    <cellStyle name="Currency0" xfId="168"/>
    <cellStyle name="Eingabe" xfId="169"/>
    <cellStyle name="Emphase 1" xfId="170"/>
    <cellStyle name="Emphase 2" xfId="171"/>
    <cellStyle name="Emphase 3" xfId="172"/>
    <cellStyle name="Entrée" xfId="173"/>
    <cellStyle name="Ergebnis" xfId="174"/>
    <cellStyle name="Erklärender Text" xfId="175"/>
    <cellStyle name="Euro" xfId="176"/>
    <cellStyle name="Euro 2" xfId="177"/>
    <cellStyle name="Euro_AO at Close" xfId="178"/>
    <cellStyle name="Explanatory Text 2" xfId="180"/>
    <cellStyle name="Explanatory Text 3" xfId="179"/>
    <cellStyle name="Good 2" xfId="182"/>
    <cellStyle name="Good 3" xfId="183"/>
    <cellStyle name="Good 4" xfId="181"/>
    <cellStyle name="Gut" xfId="184"/>
    <cellStyle name="Heading 1 2" xfId="186"/>
    <cellStyle name="Heading 1 3" xfId="187"/>
    <cellStyle name="Heading 1 4" xfId="185"/>
    <cellStyle name="Heading 2 2" xfId="189"/>
    <cellStyle name="Heading 2 3" xfId="188"/>
    <cellStyle name="Heading 3 2" xfId="191"/>
    <cellStyle name="Heading 3 3" xfId="190"/>
    <cellStyle name="Heading 4 2" xfId="193"/>
    <cellStyle name="Heading 4 3" xfId="192"/>
    <cellStyle name="Input 2" xfId="195"/>
    <cellStyle name="Input 3" xfId="194"/>
    <cellStyle name="Insatisfaisant" xfId="196"/>
    <cellStyle name="Lien hypertexte 2" xfId="197"/>
    <cellStyle name="Linked Cell 2" xfId="199"/>
    <cellStyle name="Linked Cell 3" xfId="198"/>
    <cellStyle name="Neutral 2" xfId="201"/>
    <cellStyle name="Neutral 3" xfId="200"/>
    <cellStyle name="Neutre" xfId="202"/>
    <cellStyle name="Normal" xfId="0" builtinId="0"/>
    <cellStyle name="Normal 10" xfId="203"/>
    <cellStyle name="Normal 11" xfId="204"/>
    <cellStyle name="Normal 12" xfId="205"/>
    <cellStyle name="Normal 13" xfId="206"/>
    <cellStyle name="Normal 14" xfId="207"/>
    <cellStyle name="Normal 15" xfId="208"/>
    <cellStyle name="Normal 16" xfId="209"/>
    <cellStyle name="Normal 17" xfId="210"/>
    <cellStyle name="Normal 18" xfId="211"/>
    <cellStyle name="Normal 19" xfId="212"/>
    <cellStyle name="Normal 2" xfId="213"/>
    <cellStyle name="Normal 2 2" xfId="214"/>
    <cellStyle name="Normal 2 3" xfId="215"/>
    <cellStyle name="Normal 2_Composite - combined - 20150723" xfId="216"/>
    <cellStyle name="Normal 20" xfId="217"/>
    <cellStyle name="Normal 21" xfId="218"/>
    <cellStyle name="Normal 22" xfId="219"/>
    <cellStyle name="Normal 23" xfId="220"/>
    <cellStyle name="Normal 24" xfId="221"/>
    <cellStyle name="Normal 25" xfId="222"/>
    <cellStyle name="Normal 26" xfId="223"/>
    <cellStyle name="Normal 27" xfId="224"/>
    <cellStyle name="Normal 28" xfId="225"/>
    <cellStyle name="Normal 29" xfId="226"/>
    <cellStyle name="Normal 3" xfId="227"/>
    <cellStyle name="Normal 30" xfId="228"/>
    <cellStyle name="Normal 31" xfId="2"/>
    <cellStyle name="Normal 32" xfId="326"/>
    <cellStyle name="Normal 33" xfId="327"/>
    <cellStyle name="Normal 4" xfId="229"/>
    <cellStyle name="Normal 4 2" xfId="230"/>
    <cellStyle name="Normal 5" xfId="231"/>
    <cellStyle name="Normal 5 2" xfId="232"/>
    <cellStyle name="Normal 5_2013 National Junior Preliminary Startlist.8" xfId="233"/>
    <cellStyle name="Normal 6" xfId="234"/>
    <cellStyle name="Normal 7" xfId="235"/>
    <cellStyle name="Normal 8" xfId="236"/>
    <cellStyle name="Normal 9" xfId="237"/>
    <cellStyle name="Normalny 2" xfId="238"/>
    <cellStyle name="Normalny 3" xfId="239"/>
    <cellStyle name="Normalny 3 2" xfId="240"/>
    <cellStyle name="Note 2" xfId="242"/>
    <cellStyle name="Note 3" xfId="241"/>
    <cellStyle name="Notiz" xfId="243"/>
    <cellStyle name="Output 2" xfId="245"/>
    <cellStyle name="Output 3" xfId="244"/>
    <cellStyle name="Percent 2" xfId="246"/>
    <cellStyle name="Satisfaisant" xfId="247"/>
    <cellStyle name="Schlecht" xfId="248"/>
    <cellStyle name="Sortie" xfId="249"/>
    <cellStyle name="Standard 2" xfId="250"/>
    <cellStyle name="Standard 3" xfId="251"/>
    <cellStyle name="Standard_2. Veranstaltung" xfId="252"/>
    <cellStyle name="Texte explicatif" xfId="253"/>
    <cellStyle name="Title 2" xfId="255"/>
    <cellStyle name="Title 3" xfId="254"/>
    <cellStyle name="Titre" xfId="256"/>
    <cellStyle name="Titre 1" xfId="257"/>
    <cellStyle name="Titre 1 1" xfId="258"/>
    <cellStyle name="Titre 1 1 1" xfId="259"/>
    <cellStyle name="Titre de la feuille" xfId="260"/>
    <cellStyle name="Titre 1" xfId="261"/>
    <cellStyle name="Titre 2" xfId="262"/>
    <cellStyle name="Titre 3" xfId="263"/>
    <cellStyle name="Titre 4" xfId="264"/>
    <cellStyle name="Total 2" xfId="266"/>
    <cellStyle name="Total 3" xfId="265"/>
    <cellStyle name="Überschrift" xfId="267"/>
    <cellStyle name="Überschrift 1" xfId="268"/>
    <cellStyle name="Überschrift 2" xfId="269"/>
    <cellStyle name="Überschrift 3" xfId="270"/>
    <cellStyle name="Überschrift 4" xfId="271"/>
    <cellStyle name="Überschrift_2011_European_Masters" xfId="272"/>
    <cellStyle name="Vérification" xfId="273"/>
    <cellStyle name="Verknüpfte Zelle" xfId="274"/>
    <cellStyle name="Warnender Text" xfId="275"/>
    <cellStyle name="Warning Text 2" xfId="277"/>
    <cellStyle name="Warning Text 3" xfId="276"/>
    <cellStyle name="Zelle überprüfen" xfId="278"/>
    <cellStyle name="Βασικό_Φύλλο1" xfId="279"/>
    <cellStyle name="Εισαγωγή" xfId="280"/>
    <cellStyle name="Έλεγχος κελιού" xfId="281"/>
    <cellStyle name="Έμφαση1" xfId="282"/>
    <cellStyle name="Έμφαση2" xfId="283"/>
    <cellStyle name="Έμφαση3" xfId="284"/>
    <cellStyle name="Έμφαση4" xfId="285"/>
    <cellStyle name="Έμφαση5" xfId="286"/>
    <cellStyle name="Έμφαση6" xfId="287"/>
    <cellStyle name="Έξοδος" xfId="288"/>
    <cellStyle name="Επεξηγηματικό κείμενο" xfId="289"/>
    <cellStyle name="Επικεφαλίδα 1" xfId="290"/>
    <cellStyle name="Επικεφαλίδα 2" xfId="291"/>
    <cellStyle name="Επικεφαλίδα 3" xfId="292"/>
    <cellStyle name="Επικεφαλίδα 4" xfId="293"/>
    <cellStyle name="Κακό" xfId="294"/>
    <cellStyle name="Καλό" xfId="295"/>
    <cellStyle name="Ουδέτερο" xfId="296"/>
    <cellStyle name="Προειδοποιητικό κείμενο" xfId="297"/>
    <cellStyle name="Σημείωση" xfId="298"/>
    <cellStyle name="Συνδεδεμένο κελί" xfId="299"/>
    <cellStyle name="Σύνολο" xfId="300"/>
    <cellStyle name="Τίτλος" xfId="301"/>
    <cellStyle name="Υπολογισμός" xfId="302"/>
    <cellStyle name="Акцент1" xfId="303"/>
    <cellStyle name="Акцент2" xfId="304"/>
    <cellStyle name="Акцент3" xfId="305"/>
    <cellStyle name="Акцент4" xfId="306"/>
    <cellStyle name="Акцент5" xfId="307"/>
    <cellStyle name="Акцент6" xfId="308"/>
    <cellStyle name="Ввод " xfId="309"/>
    <cellStyle name="Вывод" xfId="310"/>
    <cellStyle name="Вычисление" xfId="311"/>
    <cellStyle name="Заголовок 1" xfId="312"/>
    <cellStyle name="Заголовок 2" xfId="313"/>
    <cellStyle name="Заголовок 3" xfId="314"/>
    <cellStyle name="Заголовок 4" xfId="315"/>
    <cellStyle name="Итог" xfId="316"/>
    <cellStyle name="Контрольная ячейка" xfId="317"/>
    <cellStyle name="Название" xfId="318"/>
    <cellStyle name="Нейтральный" xfId="319"/>
    <cellStyle name="Плохой" xfId="320"/>
    <cellStyle name="Пояснение" xfId="321"/>
    <cellStyle name="Примечание" xfId="322"/>
    <cellStyle name="Связанная ячейка" xfId="323"/>
    <cellStyle name="Текст предупреждения" xfId="324"/>
    <cellStyle name="Хороший" xfId="325"/>
  </cellStyles>
  <dxfs count="15"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1257"/>
  <sheetViews>
    <sheetView workbookViewId="0">
      <selection activeCell="L64" sqref="L64"/>
    </sheetView>
  </sheetViews>
  <sheetFormatPr defaultColWidth="11" defaultRowHeight="12" x14ac:dyDescent="0.15"/>
  <sheetData>
    <row r="1" spans="1:13" x14ac:dyDescent="0.15">
      <c r="J1" t="s">
        <v>300</v>
      </c>
      <c r="L1" t="s">
        <v>264</v>
      </c>
    </row>
    <row r="2" spans="1:13" ht="12.75" x14ac:dyDescent="0.2">
      <c r="A2" s="15"/>
      <c r="B2" s="15"/>
      <c r="C2" s="15">
        <f>C208</f>
        <v>0</v>
      </c>
      <c r="D2" s="15"/>
      <c r="E2" s="15"/>
      <c r="F2" s="15"/>
      <c r="G2" s="15"/>
      <c r="H2" s="15"/>
      <c r="I2" s="35">
        <v>30</v>
      </c>
      <c r="J2" s="36">
        <v>1</v>
      </c>
      <c r="L2">
        <v>30</v>
      </c>
      <c r="M2" t="s">
        <v>265</v>
      </c>
    </row>
    <row r="3" spans="1:13" ht="12.75" x14ac:dyDescent="0.2">
      <c r="A3" s="15"/>
      <c r="B3" s="15"/>
      <c r="C3" s="15"/>
      <c r="D3" s="15"/>
      <c r="E3" s="15"/>
      <c r="F3" s="15"/>
      <c r="G3" s="15"/>
      <c r="H3" s="15"/>
      <c r="I3" s="35">
        <v>31</v>
      </c>
      <c r="J3" s="36">
        <v>1.016053647632595</v>
      </c>
      <c r="L3">
        <v>31</v>
      </c>
      <c r="M3" t="s">
        <v>265</v>
      </c>
    </row>
    <row r="4" spans="1:13" ht="12.75" x14ac:dyDescent="0.2">
      <c r="A4" s="15"/>
      <c r="B4" s="15"/>
      <c r="C4" s="15"/>
      <c r="D4" s="15"/>
      <c r="E4" s="15"/>
      <c r="F4" s="15"/>
      <c r="G4" s="15"/>
      <c r="H4" s="15"/>
      <c r="I4" s="35">
        <v>32</v>
      </c>
      <c r="J4" s="36">
        <v>1.0313171413241931</v>
      </c>
      <c r="L4">
        <v>32</v>
      </c>
      <c r="M4" t="s">
        <v>265</v>
      </c>
    </row>
    <row r="5" spans="1:13" ht="12.75" x14ac:dyDescent="0.2">
      <c r="A5" s="15"/>
      <c r="B5" s="15"/>
      <c r="C5" s="15"/>
      <c r="D5" s="15"/>
      <c r="E5" s="15"/>
      <c r="F5" s="15"/>
      <c r="G5" s="15"/>
      <c r="H5" s="15"/>
      <c r="I5" s="35">
        <v>33</v>
      </c>
      <c r="J5" s="36">
        <v>1.0457484702131343</v>
      </c>
      <c r="L5">
        <v>33</v>
      </c>
      <c r="M5" t="s">
        <v>265</v>
      </c>
    </row>
    <row r="6" spans="1:13" ht="12.75" x14ac:dyDescent="0.2">
      <c r="A6" s="15"/>
      <c r="B6" s="15"/>
      <c r="C6" s="15"/>
      <c r="D6" s="15"/>
      <c r="E6" s="15"/>
      <c r="F6" s="15"/>
      <c r="G6" s="15"/>
      <c r="H6" s="15"/>
      <c r="I6" s="35">
        <v>34</v>
      </c>
      <c r="J6" s="36">
        <v>1.0593076075902901</v>
      </c>
      <c r="L6">
        <v>34</v>
      </c>
      <c r="M6" t="s">
        <v>265</v>
      </c>
    </row>
    <row r="7" spans="1:13" ht="12.75" x14ac:dyDescent="0.2">
      <c r="A7" s="15" t="s">
        <v>0</v>
      </c>
      <c r="B7" s="15" t="s">
        <v>1</v>
      </c>
      <c r="C7" s="15" t="s">
        <v>2</v>
      </c>
      <c r="D7" s="15"/>
      <c r="E7" s="15" t="s">
        <v>0</v>
      </c>
      <c r="F7" s="15" t="s">
        <v>1</v>
      </c>
      <c r="G7" s="15" t="s">
        <v>2</v>
      </c>
      <c r="H7" s="15"/>
      <c r="I7" s="35">
        <v>35</v>
      </c>
      <c r="J7" s="36">
        <v>1.0719566966102916</v>
      </c>
      <c r="L7">
        <v>35</v>
      </c>
      <c r="M7" t="s">
        <v>265</v>
      </c>
    </row>
    <row r="8" spans="1:13" ht="12.75" x14ac:dyDescent="0.2">
      <c r="A8" s="15" t="s">
        <v>3</v>
      </c>
      <c r="B8" s="15">
        <v>11</v>
      </c>
      <c r="C8" s="15">
        <v>12</v>
      </c>
      <c r="D8" s="15"/>
      <c r="E8" s="15" t="s">
        <v>4</v>
      </c>
      <c r="F8" s="15">
        <v>11</v>
      </c>
      <c r="G8" s="15">
        <v>12</v>
      </c>
      <c r="H8" s="15"/>
      <c r="I8" s="35">
        <v>36</v>
      </c>
      <c r="J8" s="36">
        <v>1.0832499459470171</v>
      </c>
      <c r="L8">
        <v>36</v>
      </c>
      <c r="M8" t="s">
        <v>265</v>
      </c>
    </row>
    <row r="9" spans="1:13" ht="12.75" x14ac:dyDescent="0.2">
      <c r="A9" s="15" t="s">
        <v>5</v>
      </c>
      <c r="B9" s="15">
        <v>13</v>
      </c>
      <c r="C9" s="15">
        <v>14</v>
      </c>
      <c r="D9" s="15"/>
      <c r="E9" s="15" t="s">
        <v>6</v>
      </c>
      <c r="F9" s="15">
        <v>13</v>
      </c>
      <c r="G9" s="15">
        <v>14</v>
      </c>
      <c r="H9" s="15"/>
      <c r="I9" s="35">
        <v>37</v>
      </c>
      <c r="J9" s="36">
        <v>1.096207038174746</v>
      </c>
      <c r="L9">
        <v>37</v>
      </c>
      <c r="M9" t="s">
        <v>265</v>
      </c>
    </row>
    <row r="10" spans="1:13" ht="12.75" x14ac:dyDescent="0.2">
      <c r="A10" s="15" t="s">
        <v>7</v>
      </c>
      <c r="B10" s="15">
        <v>15</v>
      </c>
      <c r="C10" s="15">
        <v>16</v>
      </c>
      <c r="D10" s="15"/>
      <c r="E10" s="15" t="s">
        <v>8</v>
      </c>
      <c r="F10" s="15">
        <v>15</v>
      </c>
      <c r="G10" s="15">
        <v>16</v>
      </c>
      <c r="H10" s="15"/>
      <c r="I10" s="35">
        <v>38</v>
      </c>
      <c r="J10" s="36">
        <v>1.1086794638778588</v>
      </c>
      <c r="L10">
        <v>38</v>
      </c>
      <c r="M10" t="s">
        <v>265</v>
      </c>
    </row>
    <row r="11" spans="1:13" ht="12.75" x14ac:dyDescent="0.2">
      <c r="A11" s="15" t="s">
        <v>9</v>
      </c>
      <c r="B11" s="15">
        <v>17</v>
      </c>
      <c r="C11" s="15">
        <v>18</v>
      </c>
      <c r="D11" s="15"/>
      <c r="E11" s="15" t="s">
        <v>10</v>
      </c>
      <c r="F11" s="15">
        <v>17</v>
      </c>
      <c r="G11" s="15">
        <v>18</v>
      </c>
      <c r="H11" s="15"/>
      <c r="I11" s="35">
        <v>39</v>
      </c>
      <c r="J11" s="36">
        <v>1.1217560380036624</v>
      </c>
      <c r="L11">
        <v>39</v>
      </c>
      <c r="M11" t="s">
        <v>265</v>
      </c>
    </row>
    <row r="12" spans="1:13" ht="12.75" x14ac:dyDescent="0.2">
      <c r="A12" s="15" t="s">
        <v>11</v>
      </c>
      <c r="B12" s="15">
        <v>19</v>
      </c>
      <c r="C12" s="15">
        <v>20</v>
      </c>
      <c r="D12" s="15"/>
      <c r="E12" s="15" t="s">
        <v>12</v>
      </c>
      <c r="F12" s="15">
        <v>19</v>
      </c>
      <c r="G12" s="15">
        <v>20</v>
      </c>
      <c r="H12" s="15"/>
      <c r="I12" s="35">
        <v>40</v>
      </c>
      <c r="J12" s="36">
        <v>1.1351951979539712</v>
      </c>
      <c r="L12">
        <v>40</v>
      </c>
      <c r="M12" t="s">
        <v>266</v>
      </c>
    </row>
    <row r="13" spans="1:13" ht="12.75" x14ac:dyDescent="0.2">
      <c r="A13" s="15" t="s">
        <v>13</v>
      </c>
      <c r="B13" s="15">
        <v>21</v>
      </c>
      <c r="C13" s="15">
        <v>34</v>
      </c>
      <c r="D13" s="15"/>
      <c r="E13" t="s">
        <v>14</v>
      </c>
      <c r="F13" s="15">
        <v>21</v>
      </c>
      <c r="G13" s="15">
        <v>34</v>
      </c>
      <c r="H13" s="15"/>
      <c r="I13" s="35">
        <v>41</v>
      </c>
      <c r="J13" s="36">
        <v>1.1486557674834537</v>
      </c>
      <c r="L13">
        <v>41</v>
      </c>
      <c r="M13" t="s">
        <v>266</v>
      </c>
    </row>
    <row r="14" spans="1:13" ht="12.75" x14ac:dyDescent="0.2">
      <c r="A14" s="15" t="s">
        <v>108</v>
      </c>
      <c r="B14" s="15">
        <v>35</v>
      </c>
      <c r="C14" s="15">
        <v>39</v>
      </c>
      <c r="D14" s="15"/>
      <c r="E14" s="15" t="s">
        <v>15</v>
      </c>
      <c r="F14" s="15">
        <v>35</v>
      </c>
      <c r="G14" s="15">
        <v>39</v>
      </c>
      <c r="H14" s="15"/>
      <c r="I14" s="35">
        <v>42</v>
      </c>
      <c r="J14" s="36">
        <v>1.1620889841479431</v>
      </c>
      <c r="L14">
        <v>42</v>
      </c>
      <c r="M14" t="s">
        <v>266</v>
      </c>
    </row>
    <row r="15" spans="1:13" ht="12.75" x14ac:dyDescent="0.2">
      <c r="A15" s="15" t="s">
        <v>109</v>
      </c>
      <c r="B15" s="15">
        <v>40</v>
      </c>
      <c r="C15" s="15">
        <v>44</v>
      </c>
      <c r="D15" s="15"/>
      <c r="E15" s="15" t="s">
        <v>16</v>
      </c>
      <c r="F15" s="15">
        <v>40</v>
      </c>
      <c r="G15" s="15">
        <v>44</v>
      </c>
      <c r="H15" s="15"/>
      <c r="I15" s="35">
        <v>43</v>
      </c>
      <c r="J15" s="36">
        <v>1.1756508922233937</v>
      </c>
      <c r="L15">
        <v>43</v>
      </c>
      <c r="M15" t="s">
        <v>266</v>
      </c>
    </row>
    <row r="16" spans="1:13" ht="12.75" x14ac:dyDescent="0.2">
      <c r="A16" s="15" t="s">
        <v>110</v>
      </c>
      <c r="B16" s="15">
        <v>45</v>
      </c>
      <c r="C16" s="15">
        <v>49</v>
      </c>
      <c r="D16" s="15"/>
      <c r="E16" s="15" t="s">
        <v>17</v>
      </c>
      <c r="F16" s="15">
        <v>45</v>
      </c>
      <c r="G16" s="15">
        <v>49</v>
      </c>
      <c r="H16" s="15"/>
      <c r="I16" s="35">
        <v>44</v>
      </c>
      <c r="J16" s="36">
        <v>1.1892742288034048</v>
      </c>
      <c r="L16">
        <v>44</v>
      </c>
      <c r="M16" t="s">
        <v>266</v>
      </c>
    </row>
    <row r="17" spans="1:13" ht="12.75" x14ac:dyDescent="0.2">
      <c r="A17" s="15" t="s">
        <v>111</v>
      </c>
      <c r="B17" s="15">
        <v>50</v>
      </c>
      <c r="C17" s="15">
        <v>54</v>
      </c>
      <c r="D17" s="15"/>
      <c r="E17" s="15" t="s">
        <v>18</v>
      </c>
      <c r="F17" s="15">
        <v>50</v>
      </c>
      <c r="G17" s="15">
        <v>54</v>
      </c>
      <c r="H17" s="15"/>
      <c r="I17" s="35">
        <v>45</v>
      </c>
      <c r="J17" s="36">
        <v>1.2032700321907208</v>
      </c>
      <c r="L17">
        <v>45</v>
      </c>
      <c r="M17" t="s">
        <v>267</v>
      </c>
    </row>
    <row r="18" spans="1:13" ht="12.75" x14ac:dyDescent="0.2">
      <c r="A18" s="15" t="s">
        <v>112</v>
      </c>
      <c r="B18" s="15">
        <v>55</v>
      </c>
      <c r="C18" s="15">
        <v>59</v>
      </c>
      <c r="D18" s="15"/>
      <c r="E18" s="15" t="s">
        <v>19</v>
      </c>
      <c r="F18" s="15">
        <v>55</v>
      </c>
      <c r="G18" s="15">
        <v>59</v>
      </c>
      <c r="H18" s="15"/>
      <c r="I18" s="35">
        <v>46</v>
      </c>
      <c r="J18" s="36">
        <v>1.217886995160453</v>
      </c>
      <c r="L18">
        <v>46</v>
      </c>
      <c r="M18" t="s">
        <v>267</v>
      </c>
    </row>
    <row r="19" spans="1:13" ht="12.75" x14ac:dyDescent="0.2">
      <c r="A19" s="15" t="s">
        <v>113</v>
      </c>
      <c r="B19" s="15">
        <v>60</v>
      </c>
      <c r="C19" s="15">
        <v>64</v>
      </c>
      <c r="D19" s="15"/>
      <c r="E19" s="15" t="s">
        <v>20</v>
      </c>
      <c r="F19" s="15">
        <v>60</v>
      </c>
      <c r="G19" s="15">
        <v>64</v>
      </c>
      <c r="H19" s="15"/>
      <c r="I19" s="35">
        <v>47</v>
      </c>
      <c r="J19" s="36">
        <v>1.2328562802894958</v>
      </c>
      <c r="L19">
        <v>47</v>
      </c>
      <c r="M19" t="s">
        <v>267</v>
      </c>
    </row>
    <row r="20" spans="1:13" ht="12.75" x14ac:dyDescent="0.2">
      <c r="A20" s="15" t="s">
        <v>114</v>
      </c>
      <c r="B20" s="15">
        <v>65</v>
      </c>
      <c r="C20" s="15">
        <v>69</v>
      </c>
      <c r="D20" s="15"/>
      <c r="E20" s="15" t="s">
        <v>21</v>
      </c>
      <c r="F20" s="15">
        <v>65</v>
      </c>
      <c r="G20" s="15">
        <v>69</v>
      </c>
      <c r="H20" s="15"/>
      <c r="I20" s="35">
        <v>48</v>
      </c>
      <c r="J20" s="36">
        <v>1.2478985659389443</v>
      </c>
      <c r="L20">
        <v>48</v>
      </c>
      <c r="M20" t="s">
        <v>267</v>
      </c>
    </row>
    <row r="21" spans="1:13" ht="12.75" x14ac:dyDescent="0.2">
      <c r="A21" s="15" t="s">
        <v>115</v>
      </c>
      <c r="B21" s="15">
        <v>70</v>
      </c>
      <c r="C21" s="15">
        <v>74</v>
      </c>
      <c r="D21" s="15"/>
      <c r="E21" s="15" t="s">
        <v>22</v>
      </c>
      <c r="F21" s="15">
        <v>70</v>
      </c>
      <c r="G21" s="15">
        <v>74</v>
      </c>
      <c r="H21" s="15"/>
      <c r="I21" s="35">
        <v>49</v>
      </c>
      <c r="J21" s="36">
        <v>1.2631489917639886</v>
      </c>
      <c r="L21">
        <v>49</v>
      </c>
      <c r="M21" t="s">
        <v>267</v>
      </c>
    </row>
    <row r="22" spans="1:13" ht="12.75" x14ac:dyDescent="0.2">
      <c r="A22" s="15" t="s">
        <v>243</v>
      </c>
      <c r="B22" s="15">
        <v>75</v>
      </c>
      <c r="C22" s="15">
        <v>99</v>
      </c>
      <c r="D22" s="15"/>
      <c r="E22" s="15" t="s">
        <v>244</v>
      </c>
      <c r="F22" s="15">
        <v>75</v>
      </c>
      <c r="G22" s="15">
        <v>99</v>
      </c>
      <c r="H22" s="15"/>
      <c r="I22" s="35">
        <v>50</v>
      </c>
      <c r="J22" s="36">
        <v>1.2793649402892893</v>
      </c>
      <c r="L22">
        <v>50</v>
      </c>
      <c r="M22" t="s">
        <v>268</v>
      </c>
    </row>
    <row r="23" spans="1:13" ht="12.75" x14ac:dyDescent="0.2">
      <c r="A23" s="15"/>
      <c r="B23" s="15"/>
      <c r="C23" s="15"/>
      <c r="D23" s="15"/>
      <c r="E23" s="15"/>
      <c r="F23" s="15"/>
      <c r="G23" s="15"/>
      <c r="H23" s="15"/>
      <c r="I23" s="35">
        <v>51</v>
      </c>
      <c r="J23" s="36">
        <v>1.2970018100975398</v>
      </c>
      <c r="L23">
        <v>51</v>
      </c>
      <c r="M23" t="s">
        <v>268</v>
      </c>
    </row>
    <row r="24" spans="1:13" ht="12.75" x14ac:dyDescent="0.2">
      <c r="A24" s="15"/>
      <c r="B24" s="15"/>
      <c r="C24" s="15"/>
      <c r="D24" s="15"/>
      <c r="E24" s="15"/>
      <c r="F24" s="15"/>
      <c r="G24" s="15"/>
      <c r="H24" s="15"/>
      <c r="I24" s="35">
        <v>52</v>
      </c>
      <c r="J24" s="36">
        <v>1.3162551864285921</v>
      </c>
      <c r="L24">
        <v>52</v>
      </c>
      <c r="M24" t="s">
        <v>268</v>
      </c>
    </row>
    <row r="25" spans="1:13" ht="12.75" x14ac:dyDescent="0.2">
      <c r="A25" s="15"/>
      <c r="B25" s="15"/>
      <c r="C25" s="15"/>
      <c r="D25" s="15"/>
      <c r="E25" s="15"/>
      <c r="F25" s="15"/>
      <c r="G25" s="15"/>
      <c r="H25" s="15"/>
      <c r="I25" s="35">
        <v>53</v>
      </c>
      <c r="J25" s="36">
        <v>1.3375446271572109</v>
      </c>
      <c r="L25">
        <v>53</v>
      </c>
      <c r="M25" t="s">
        <v>268</v>
      </c>
    </row>
    <row r="26" spans="1:13" ht="12.75" x14ac:dyDescent="0.2">
      <c r="A26" s="15"/>
      <c r="B26" s="15" t="s">
        <v>23</v>
      </c>
      <c r="C26" s="15"/>
      <c r="D26" s="15"/>
      <c r="E26" s="15"/>
      <c r="F26" s="15" t="s">
        <v>24</v>
      </c>
      <c r="G26" s="15"/>
      <c r="H26" s="15"/>
      <c r="I26" s="35">
        <v>54</v>
      </c>
      <c r="J26" s="36">
        <v>1.360899154284982</v>
      </c>
      <c r="L26">
        <v>54</v>
      </c>
      <c r="M26" t="s">
        <v>268</v>
      </c>
    </row>
    <row r="27" spans="1:13" ht="12.75" x14ac:dyDescent="0.2">
      <c r="A27" s="15">
        <v>0</v>
      </c>
      <c r="B27" s="15">
        <v>36</v>
      </c>
      <c r="C27" s="15"/>
      <c r="D27" s="15"/>
      <c r="E27" s="15"/>
      <c r="F27" s="15"/>
      <c r="G27" s="15"/>
      <c r="H27" s="15"/>
      <c r="I27" s="35">
        <v>55</v>
      </c>
      <c r="J27" s="36">
        <v>1.3854576057707149</v>
      </c>
      <c r="L27">
        <v>55</v>
      </c>
      <c r="M27" t="s">
        <v>269</v>
      </c>
    </row>
    <row r="28" spans="1:13" ht="12.75" x14ac:dyDescent="0.2">
      <c r="A28" s="15">
        <v>36.049999999999997</v>
      </c>
      <c r="B28" s="15">
        <v>40</v>
      </c>
      <c r="C28" s="15"/>
      <c r="D28" s="15"/>
      <c r="E28" s="15">
        <v>0</v>
      </c>
      <c r="F28" s="15">
        <v>40</v>
      </c>
      <c r="G28" s="15"/>
      <c r="H28" s="15"/>
      <c r="I28" s="35">
        <v>56</v>
      </c>
      <c r="J28" s="36">
        <v>1.4110548953031596</v>
      </c>
      <c r="L28">
        <v>56</v>
      </c>
      <c r="M28" t="s">
        <v>269</v>
      </c>
    </row>
    <row r="29" spans="1:13" ht="12.75" x14ac:dyDescent="0.2">
      <c r="A29" s="15">
        <v>40.049999999999997</v>
      </c>
      <c r="B29" s="15">
        <v>44</v>
      </c>
      <c r="C29" s="15"/>
      <c r="D29" s="15"/>
      <c r="E29" s="15">
        <v>40.049999999999997</v>
      </c>
      <c r="F29" s="15">
        <v>45</v>
      </c>
      <c r="G29" s="15"/>
      <c r="H29" s="15"/>
      <c r="I29" s="35">
        <v>57</v>
      </c>
      <c r="J29" s="36">
        <v>1.4366032804554352</v>
      </c>
      <c r="L29">
        <v>57</v>
      </c>
      <c r="M29" t="s">
        <v>269</v>
      </c>
    </row>
    <row r="30" spans="1:13" ht="12.75" x14ac:dyDescent="0.2">
      <c r="A30" s="15">
        <v>44.05</v>
      </c>
      <c r="B30" s="15">
        <v>48</v>
      </c>
      <c r="C30" s="15"/>
      <c r="D30" s="15"/>
      <c r="E30" s="15">
        <v>45.05</v>
      </c>
      <c r="F30" s="15">
        <v>50</v>
      </c>
      <c r="G30" s="15"/>
      <c r="H30" s="15"/>
      <c r="I30" s="35">
        <v>58</v>
      </c>
      <c r="J30" s="36">
        <v>1.4623897173481071</v>
      </c>
      <c r="L30">
        <v>58</v>
      </c>
      <c r="M30" t="s">
        <v>269</v>
      </c>
    </row>
    <row r="31" spans="1:13" ht="12.75" x14ac:dyDescent="0.2">
      <c r="A31" s="15">
        <v>48.05</v>
      </c>
      <c r="B31" s="15">
        <v>53</v>
      </c>
      <c r="C31" s="15"/>
      <c r="D31" s="15"/>
      <c r="E31" s="15">
        <v>50.05</v>
      </c>
      <c r="F31" s="15">
        <v>56</v>
      </c>
      <c r="G31" s="15"/>
      <c r="H31" s="15"/>
      <c r="I31" s="35">
        <v>59</v>
      </c>
      <c r="J31" s="36">
        <v>1.4883781810255328</v>
      </c>
      <c r="L31">
        <v>59</v>
      </c>
      <c r="M31" t="s">
        <v>269</v>
      </c>
    </row>
    <row r="32" spans="1:13" ht="12.75" x14ac:dyDescent="0.2">
      <c r="A32" s="15">
        <v>53.05</v>
      </c>
      <c r="B32" s="15">
        <v>58</v>
      </c>
      <c r="C32" s="15"/>
      <c r="D32" s="15"/>
      <c r="E32" s="15">
        <v>56.05</v>
      </c>
      <c r="F32" s="15">
        <v>62</v>
      </c>
      <c r="G32" s="15"/>
      <c r="H32" s="15"/>
      <c r="I32" s="35">
        <v>60</v>
      </c>
      <c r="J32" s="36">
        <v>1.5143044843438933</v>
      </c>
      <c r="L32">
        <v>60</v>
      </c>
      <c r="M32" t="s">
        <v>270</v>
      </c>
    </row>
    <row r="33" spans="1:13" ht="12.75" x14ac:dyDescent="0.2">
      <c r="A33" s="15">
        <v>58.05</v>
      </c>
      <c r="B33" s="16" t="s">
        <v>25</v>
      </c>
      <c r="C33" s="15"/>
      <c r="D33" s="15"/>
      <c r="E33" s="15">
        <v>62.05</v>
      </c>
      <c r="F33" s="15">
        <v>69</v>
      </c>
      <c r="G33" s="15"/>
      <c r="H33" s="15"/>
      <c r="I33" s="35">
        <v>61</v>
      </c>
      <c r="J33" s="36">
        <v>1.5406210776760412</v>
      </c>
      <c r="L33">
        <v>61</v>
      </c>
      <c r="M33" t="s">
        <v>270</v>
      </c>
    </row>
    <row r="34" spans="1:13" ht="12.75" x14ac:dyDescent="0.2">
      <c r="A34" s="15"/>
      <c r="B34" s="15"/>
      <c r="C34" s="15"/>
      <c r="D34" s="15"/>
      <c r="E34" s="15">
        <v>69.05</v>
      </c>
      <c r="F34" s="16">
        <v>77</v>
      </c>
      <c r="G34" s="15"/>
      <c r="H34" s="15"/>
      <c r="I34" s="35">
        <v>62</v>
      </c>
      <c r="J34" s="36">
        <v>1.5683063213057591</v>
      </c>
      <c r="L34">
        <v>62</v>
      </c>
      <c r="M34" t="s">
        <v>270</v>
      </c>
    </row>
    <row r="35" spans="1:13" ht="12.75" x14ac:dyDescent="0.2">
      <c r="A35" s="15"/>
      <c r="B35" s="17"/>
      <c r="C35" s="15"/>
      <c r="D35" s="15"/>
      <c r="E35" s="15">
        <v>77.05</v>
      </c>
      <c r="F35" s="16" t="s">
        <v>260</v>
      </c>
      <c r="G35" s="15"/>
      <c r="H35" s="15"/>
      <c r="I35" s="35">
        <v>63</v>
      </c>
      <c r="J35" s="36">
        <v>1.5980436399108779</v>
      </c>
      <c r="L35">
        <v>63</v>
      </c>
      <c r="M35" t="s">
        <v>270</v>
      </c>
    </row>
    <row r="36" spans="1:13" ht="12.75" x14ac:dyDescent="0.2">
      <c r="A36" s="15"/>
      <c r="B36" s="15"/>
      <c r="C36" s="15"/>
      <c r="D36" s="15"/>
      <c r="E36" s="15"/>
      <c r="F36" s="16"/>
      <c r="G36" s="15"/>
      <c r="H36" s="15"/>
      <c r="I36" s="35">
        <v>64</v>
      </c>
      <c r="J36" s="36">
        <v>1.6294840526527561</v>
      </c>
      <c r="L36">
        <v>64</v>
      </c>
      <c r="M36" t="s">
        <v>270</v>
      </c>
    </row>
    <row r="37" spans="1:13" ht="12.75" x14ac:dyDescent="0.2">
      <c r="A37" s="15"/>
      <c r="B37" s="15"/>
      <c r="C37" s="15"/>
      <c r="D37" s="15"/>
      <c r="E37" s="15"/>
      <c r="F37" s="15"/>
      <c r="G37" s="15"/>
      <c r="H37" s="15"/>
      <c r="I37" s="35">
        <v>65</v>
      </c>
      <c r="J37" s="36">
        <v>1.6631010343953123</v>
      </c>
      <c r="L37">
        <v>65</v>
      </c>
      <c r="M37" t="s">
        <v>271</v>
      </c>
    </row>
    <row r="38" spans="1:13" ht="12.75" x14ac:dyDescent="0.2">
      <c r="A38" s="15"/>
      <c r="B38" s="17"/>
      <c r="C38" s="15"/>
      <c r="D38" s="15"/>
      <c r="E38" s="15"/>
      <c r="F38" s="17"/>
      <c r="G38" s="15"/>
      <c r="H38" s="15"/>
      <c r="I38" s="35">
        <v>66</v>
      </c>
      <c r="J38" s="36">
        <v>1.6989949475474628</v>
      </c>
      <c r="L38">
        <v>66</v>
      </c>
      <c r="M38" t="s">
        <v>271</v>
      </c>
    </row>
    <row r="39" spans="1:13" ht="12.75" x14ac:dyDescent="0.2">
      <c r="A39" s="15"/>
      <c r="B39" s="15"/>
      <c r="C39" s="15"/>
      <c r="D39" s="15"/>
      <c r="E39" s="15"/>
      <c r="F39" s="15"/>
      <c r="G39" s="15"/>
      <c r="H39" s="15"/>
      <c r="I39" s="35">
        <v>67</v>
      </c>
      <c r="J39" s="36">
        <v>1.7376765872677091</v>
      </c>
      <c r="L39">
        <v>67</v>
      </c>
      <c r="M39" t="s">
        <v>271</v>
      </c>
    </row>
    <row r="40" spans="1:13" ht="12.75" x14ac:dyDescent="0.2">
      <c r="A40" s="15"/>
      <c r="B40" s="16"/>
      <c r="C40" s="15"/>
      <c r="D40" s="15"/>
      <c r="E40" s="15"/>
      <c r="F40" s="16"/>
      <c r="G40" s="15"/>
      <c r="H40" s="15"/>
      <c r="I40" s="35">
        <v>68</v>
      </c>
      <c r="J40" s="36">
        <v>1.7793438168651823</v>
      </c>
      <c r="L40">
        <v>68</v>
      </c>
      <c r="M40" t="s">
        <v>271</v>
      </c>
    </row>
    <row r="41" spans="1:13" ht="12.75" x14ac:dyDescent="0.2">
      <c r="A41" s="15"/>
      <c r="B41" s="15"/>
      <c r="C41" s="15"/>
      <c r="D41" s="15"/>
      <c r="E41" s="15"/>
      <c r="F41" s="15"/>
      <c r="G41" s="15"/>
      <c r="H41" s="15"/>
      <c r="I41" s="35">
        <v>69</v>
      </c>
      <c r="J41" s="36">
        <v>1.8227819771546094</v>
      </c>
      <c r="L41">
        <v>69</v>
      </c>
      <c r="M41" t="s">
        <v>271</v>
      </c>
    </row>
    <row r="42" spans="1:13" ht="12.75" x14ac:dyDescent="0.2">
      <c r="A42" s="15"/>
      <c r="B42" s="15" t="s">
        <v>27</v>
      </c>
      <c r="E42" s="15"/>
      <c r="F42" s="15" t="s">
        <v>28</v>
      </c>
      <c r="I42" s="35">
        <v>70</v>
      </c>
      <c r="J42" s="36">
        <v>1.866946387811059</v>
      </c>
      <c r="L42">
        <v>70</v>
      </c>
      <c r="M42" t="s">
        <v>272</v>
      </c>
    </row>
    <row r="43" spans="1:13" ht="12.75" x14ac:dyDescent="0.2">
      <c r="A43" s="15"/>
      <c r="B43" s="15"/>
      <c r="E43" s="15"/>
      <c r="F43" s="15"/>
      <c r="I43" s="35">
        <v>71</v>
      </c>
      <c r="J43" s="36">
        <v>1.9098945457471395</v>
      </c>
      <c r="L43">
        <v>71</v>
      </c>
      <c r="M43" t="s">
        <v>272</v>
      </c>
    </row>
    <row r="44" spans="1:13" ht="12.75" x14ac:dyDescent="0.2">
      <c r="A44" s="15"/>
      <c r="B44" s="15"/>
      <c r="E44" s="15"/>
      <c r="F44" s="15"/>
      <c r="I44" s="35">
        <v>72</v>
      </c>
      <c r="J44" s="36">
        <v>1.9529367167510743</v>
      </c>
      <c r="L44">
        <v>72</v>
      </c>
      <c r="M44" t="s">
        <v>272</v>
      </c>
    </row>
    <row r="45" spans="1:13" ht="12.75" x14ac:dyDescent="0.2">
      <c r="A45" s="15"/>
      <c r="B45" s="15"/>
      <c r="E45" s="15"/>
      <c r="F45" s="15"/>
      <c r="I45" s="35">
        <v>73</v>
      </c>
      <c r="J45" s="36">
        <v>2.0038879461174757</v>
      </c>
      <c r="L45">
        <v>73</v>
      </c>
      <c r="M45" t="s">
        <v>272</v>
      </c>
    </row>
    <row r="46" spans="1:13" ht="12.75" x14ac:dyDescent="0.2">
      <c r="A46" s="15">
        <v>0</v>
      </c>
      <c r="B46" s="15">
        <v>44</v>
      </c>
      <c r="E46" s="15">
        <v>0</v>
      </c>
      <c r="F46" s="15">
        <v>45</v>
      </c>
      <c r="I46" s="35">
        <v>74</v>
      </c>
      <c r="J46" s="36">
        <v>2.0596548781265205</v>
      </c>
      <c r="L46">
        <v>74</v>
      </c>
      <c r="M46" t="s">
        <v>272</v>
      </c>
    </row>
    <row r="47" spans="1:13" ht="12.75" x14ac:dyDescent="0.2">
      <c r="A47" s="15">
        <v>44.05</v>
      </c>
      <c r="B47" s="15">
        <v>48</v>
      </c>
      <c r="E47" s="15">
        <v>45.05</v>
      </c>
      <c r="F47" s="15">
        <v>50</v>
      </c>
      <c r="I47" s="35">
        <v>75</v>
      </c>
      <c r="J47" s="36">
        <v>2.1172533457668692</v>
      </c>
      <c r="L47">
        <v>75</v>
      </c>
      <c r="M47" t="s">
        <v>273</v>
      </c>
    </row>
    <row r="48" spans="1:13" ht="12.75" x14ac:dyDescent="0.2">
      <c r="A48" s="15">
        <v>48.05</v>
      </c>
      <c r="B48" s="15">
        <v>53</v>
      </c>
      <c r="E48" s="15">
        <v>50.05</v>
      </c>
      <c r="F48" s="15">
        <v>56</v>
      </c>
      <c r="I48" s="35">
        <v>76</v>
      </c>
      <c r="J48" s="36">
        <v>2.1810176880694789</v>
      </c>
      <c r="L48">
        <v>76</v>
      </c>
      <c r="M48" t="s">
        <v>273</v>
      </c>
    </row>
    <row r="49" spans="1:13" ht="12.75" x14ac:dyDescent="0.2">
      <c r="A49" s="15">
        <v>53.05</v>
      </c>
      <c r="B49" s="15">
        <v>58</v>
      </c>
      <c r="E49" s="15">
        <v>56.05</v>
      </c>
      <c r="F49" s="15">
        <v>62</v>
      </c>
      <c r="I49" s="35">
        <v>77</v>
      </c>
      <c r="J49" s="36">
        <v>2.2547463818174531</v>
      </c>
      <c r="L49">
        <v>77</v>
      </c>
      <c r="M49" t="s">
        <v>273</v>
      </c>
    </row>
    <row r="50" spans="1:13" ht="12.75" x14ac:dyDescent="0.2">
      <c r="A50" s="15">
        <v>58.05</v>
      </c>
      <c r="B50" s="15">
        <v>63</v>
      </c>
      <c r="E50" s="15">
        <v>62.05</v>
      </c>
      <c r="F50" s="15">
        <v>69</v>
      </c>
      <c r="I50" s="35">
        <v>78</v>
      </c>
      <c r="J50" s="36">
        <v>2.3362895042336156</v>
      </c>
      <c r="L50">
        <v>78</v>
      </c>
      <c r="M50" t="s">
        <v>273</v>
      </c>
    </row>
    <row r="51" spans="1:13" ht="12.75" x14ac:dyDescent="0.2">
      <c r="A51" s="15">
        <v>63.05</v>
      </c>
      <c r="B51" s="15">
        <v>69</v>
      </c>
      <c r="E51" s="15">
        <v>69.05</v>
      </c>
      <c r="F51" s="15">
        <v>77</v>
      </c>
      <c r="I51" s="35">
        <v>79</v>
      </c>
      <c r="J51" s="36">
        <v>2.4193707791933856</v>
      </c>
      <c r="L51">
        <v>79</v>
      </c>
      <c r="M51" t="s">
        <v>273</v>
      </c>
    </row>
    <row r="52" spans="1:13" ht="12.75" x14ac:dyDescent="0.2">
      <c r="A52" s="15">
        <v>69.05</v>
      </c>
      <c r="B52" s="16" t="s">
        <v>26</v>
      </c>
      <c r="E52" s="15">
        <v>77.05</v>
      </c>
      <c r="F52" s="15">
        <v>85</v>
      </c>
      <c r="I52" s="35">
        <v>80</v>
      </c>
      <c r="J52" s="36">
        <v>2.5042469893069503</v>
      </c>
      <c r="L52">
        <v>80</v>
      </c>
      <c r="M52" t="s">
        <v>274</v>
      </c>
    </row>
    <row r="53" spans="1:13" ht="12.75" x14ac:dyDescent="0.2">
      <c r="A53" s="15"/>
      <c r="B53" s="17"/>
      <c r="E53" s="15">
        <v>85.05</v>
      </c>
      <c r="F53" s="16" t="s">
        <v>29</v>
      </c>
      <c r="I53" s="35">
        <v>81</v>
      </c>
      <c r="J53" s="36">
        <v>2.5972347818619865</v>
      </c>
      <c r="L53">
        <v>81</v>
      </c>
      <c r="M53" t="s">
        <v>274</v>
      </c>
    </row>
    <row r="54" spans="1:13" ht="12.75" x14ac:dyDescent="0.2">
      <c r="E54" s="15"/>
      <c r="F54" s="16"/>
      <c r="I54" s="35">
        <v>82</v>
      </c>
      <c r="J54" s="36">
        <v>2.701961018558857</v>
      </c>
      <c r="L54">
        <v>82</v>
      </c>
      <c r="M54" t="s">
        <v>274</v>
      </c>
    </row>
    <row r="55" spans="1:13" ht="12.75" x14ac:dyDescent="0.2">
      <c r="A55" s="15"/>
      <c r="B55" s="15"/>
      <c r="E55" s="15"/>
      <c r="F55" s="15"/>
      <c r="I55" s="35">
        <v>83</v>
      </c>
      <c r="J55" s="36">
        <v>2.8310935301216289</v>
      </c>
      <c r="L55">
        <v>83</v>
      </c>
      <c r="M55" t="s">
        <v>274</v>
      </c>
    </row>
    <row r="56" spans="1:13" ht="12.75" x14ac:dyDescent="0.2">
      <c r="A56" s="15"/>
      <c r="B56" s="16"/>
      <c r="E56" s="15"/>
      <c r="F56" s="16"/>
      <c r="I56" s="35">
        <v>84</v>
      </c>
      <c r="J56" s="36">
        <v>2.9806852402211428</v>
      </c>
      <c r="L56">
        <v>84</v>
      </c>
      <c r="M56" t="s">
        <v>274</v>
      </c>
    </row>
    <row r="57" spans="1:13" ht="12.75" x14ac:dyDescent="0.2">
      <c r="I57" s="35">
        <v>85</v>
      </c>
      <c r="J57" s="36">
        <v>3.1532668607624426</v>
      </c>
      <c r="L57">
        <v>85</v>
      </c>
      <c r="M57" t="s">
        <v>301</v>
      </c>
    </row>
    <row r="58" spans="1:13" ht="12.75" x14ac:dyDescent="0.2">
      <c r="A58" s="15"/>
      <c r="B58" s="15" t="s">
        <v>30</v>
      </c>
      <c r="E58" s="15"/>
      <c r="F58" s="15" t="s">
        <v>31</v>
      </c>
      <c r="I58" s="35">
        <v>86</v>
      </c>
      <c r="J58" s="36">
        <v>3.351954406874122</v>
      </c>
      <c r="L58">
        <v>86</v>
      </c>
      <c r="M58" t="s">
        <v>301</v>
      </c>
    </row>
    <row r="59" spans="1:13" ht="12.75" x14ac:dyDescent="0.2">
      <c r="A59" s="15"/>
      <c r="B59" s="15"/>
      <c r="E59" s="15"/>
      <c r="F59" s="15"/>
      <c r="I59" s="35">
        <v>87</v>
      </c>
      <c r="J59" s="36">
        <v>3.5804563113819707</v>
      </c>
      <c r="L59">
        <v>87</v>
      </c>
      <c r="M59" t="s">
        <v>301</v>
      </c>
    </row>
    <row r="60" spans="1:13" ht="12.75" x14ac:dyDescent="0.2">
      <c r="A60" s="15">
        <v>0</v>
      </c>
      <c r="B60" s="15">
        <v>48</v>
      </c>
      <c r="E60" s="15">
        <v>0</v>
      </c>
      <c r="F60" s="15">
        <v>56</v>
      </c>
      <c r="I60" s="35">
        <v>88</v>
      </c>
      <c r="J60" s="36">
        <v>3.8431893917205997</v>
      </c>
      <c r="L60">
        <v>88</v>
      </c>
      <c r="M60" t="s">
        <v>301</v>
      </c>
    </row>
    <row r="61" spans="1:13" ht="12.75" x14ac:dyDescent="0.2">
      <c r="A61" s="15">
        <v>48.05</v>
      </c>
      <c r="B61" s="15">
        <v>53</v>
      </c>
      <c r="E61" s="15">
        <v>56.05</v>
      </c>
      <c r="F61" s="15">
        <v>62</v>
      </c>
      <c r="I61" s="35">
        <v>89</v>
      </c>
      <c r="J61" s="36">
        <v>4.1454211527959313</v>
      </c>
      <c r="L61">
        <v>89</v>
      </c>
      <c r="M61" t="s">
        <v>301</v>
      </c>
    </row>
    <row r="62" spans="1:13" ht="12.75" x14ac:dyDescent="0.2">
      <c r="A62" s="15">
        <v>53.05</v>
      </c>
      <c r="B62" s="15">
        <v>58</v>
      </c>
      <c r="E62" s="15">
        <v>62.05</v>
      </c>
      <c r="F62" s="15">
        <v>69</v>
      </c>
      <c r="I62" s="35">
        <v>90</v>
      </c>
      <c r="J62" s="36">
        <v>4.4934449873248923</v>
      </c>
      <c r="L62">
        <v>90</v>
      </c>
      <c r="M62" t="s">
        <v>302</v>
      </c>
    </row>
    <row r="63" spans="1:13" x14ac:dyDescent="0.15">
      <c r="A63" s="15">
        <v>58.05</v>
      </c>
      <c r="B63" s="15">
        <v>63</v>
      </c>
      <c r="E63" s="15">
        <v>69.05</v>
      </c>
      <c r="F63" s="15">
        <v>77</v>
      </c>
    </row>
    <row r="64" spans="1:13" x14ac:dyDescent="0.15">
      <c r="A64" s="15">
        <v>63.05</v>
      </c>
      <c r="B64" s="15">
        <v>69</v>
      </c>
      <c r="E64" s="15">
        <v>77.05</v>
      </c>
      <c r="F64" s="15">
        <v>85</v>
      </c>
    </row>
    <row r="65" spans="1:6" x14ac:dyDescent="0.15">
      <c r="A65" s="15">
        <v>69.05</v>
      </c>
      <c r="B65" s="15">
        <v>75</v>
      </c>
      <c r="E65" s="15">
        <v>85.05</v>
      </c>
      <c r="F65" s="15">
        <v>94</v>
      </c>
    </row>
    <row r="66" spans="1:6" x14ac:dyDescent="0.15">
      <c r="A66" s="15">
        <v>75.05</v>
      </c>
      <c r="B66" s="16" t="s">
        <v>32</v>
      </c>
      <c r="E66" s="15">
        <v>94.05</v>
      </c>
      <c r="F66" s="15">
        <v>105</v>
      </c>
    </row>
    <row r="67" spans="1:6" x14ac:dyDescent="0.15">
      <c r="A67" s="15"/>
      <c r="B67" s="15"/>
      <c r="E67" s="15">
        <v>105.05</v>
      </c>
      <c r="F67" s="16" t="s">
        <v>33</v>
      </c>
    </row>
    <row r="68" spans="1:6" x14ac:dyDescent="0.15">
      <c r="A68" s="15"/>
      <c r="B68" s="16"/>
      <c r="E68" s="15"/>
      <c r="F68" s="15"/>
    </row>
    <row r="69" spans="1:6" x14ac:dyDescent="0.15">
      <c r="E69" s="15"/>
      <c r="F69" s="16"/>
    </row>
    <row r="74" spans="1:6" x14ac:dyDescent="0.15">
      <c r="A74" s="15"/>
      <c r="B74" s="15" t="s">
        <v>34</v>
      </c>
      <c r="E74" s="15"/>
      <c r="F74" s="15" t="s">
        <v>35</v>
      </c>
    </row>
    <row r="75" spans="1:6" x14ac:dyDescent="0.15">
      <c r="A75" s="15"/>
      <c r="B75" s="15"/>
      <c r="E75" s="15"/>
      <c r="F75" s="15"/>
    </row>
    <row r="76" spans="1:6" x14ac:dyDescent="0.15">
      <c r="A76" s="15"/>
      <c r="B76" s="15"/>
      <c r="E76" s="15">
        <v>0</v>
      </c>
      <c r="F76" s="15">
        <v>56</v>
      </c>
    </row>
    <row r="77" spans="1:6" x14ac:dyDescent="0.15">
      <c r="A77" s="15"/>
      <c r="B77" s="15"/>
      <c r="E77" s="15">
        <v>56.05</v>
      </c>
      <c r="F77" s="15">
        <v>62</v>
      </c>
    </row>
    <row r="78" spans="1:6" x14ac:dyDescent="0.15">
      <c r="A78" s="15">
        <v>0</v>
      </c>
      <c r="B78" s="15">
        <v>48</v>
      </c>
      <c r="E78" s="15">
        <v>62.05</v>
      </c>
      <c r="F78" s="15">
        <v>69</v>
      </c>
    </row>
    <row r="79" spans="1:6" x14ac:dyDescent="0.15">
      <c r="A79" s="15">
        <v>48.05</v>
      </c>
      <c r="B79" s="15">
        <v>53</v>
      </c>
      <c r="E79" s="15">
        <v>69.05</v>
      </c>
      <c r="F79" s="15">
        <v>77</v>
      </c>
    </row>
    <row r="80" spans="1:6" x14ac:dyDescent="0.15">
      <c r="A80" s="15">
        <v>53.05</v>
      </c>
      <c r="B80" s="15">
        <v>58</v>
      </c>
      <c r="E80" s="15">
        <v>77.05</v>
      </c>
      <c r="F80" s="15">
        <v>85</v>
      </c>
    </row>
    <row r="81" spans="1:6" x14ac:dyDescent="0.15">
      <c r="A81" s="15">
        <v>58.05</v>
      </c>
      <c r="B81" s="15">
        <v>63</v>
      </c>
      <c r="E81" s="15">
        <v>85.05</v>
      </c>
      <c r="F81" s="15">
        <v>94</v>
      </c>
    </row>
    <row r="82" spans="1:6" x14ac:dyDescent="0.15">
      <c r="A82" s="15">
        <v>63.05</v>
      </c>
      <c r="B82" s="15">
        <v>69</v>
      </c>
      <c r="E82" s="15">
        <v>94.05</v>
      </c>
      <c r="F82" s="15">
        <v>105</v>
      </c>
    </row>
    <row r="83" spans="1:6" x14ac:dyDescent="0.15">
      <c r="A83" s="15">
        <v>69.05</v>
      </c>
      <c r="B83" s="15">
        <v>75</v>
      </c>
      <c r="E83" s="15">
        <v>105.05</v>
      </c>
      <c r="F83" s="16" t="s">
        <v>33</v>
      </c>
    </row>
    <row r="84" spans="1:6" x14ac:dyDescent="0.15">
      <c r="A84" s="15">
        <v>75.05</v>
      </c>
      <c r="B84" s="16" t="s">
        <v>32</v>
      </c>
      <c r="E84" s="15"/>
      <c r="F84" s="15"/>
    </row>
    <row r="85" spans="1:6" x14ac:dyDescent="0.15">
      <c r="A85" s="15"/>
      <c r="B85" s="15"/>
      <c r="E85" s="15"/>
      <c r="F85" s="16"/>
    </row>
    <row r="86" spans="1:6" x14ac:dyDescent="0.15">
      <c r="A86" s="15"/>
      <c r="B86" s="16"/>
      <c r="E86" s="15"/>
      <c r="F86" s="16"/>
    </row>
    <row r="87" spans="1:6" x14ac:dyDescent="0.15">
      <c r="A87" s="15"/>
      <c r="B87" s="15"/>
      <c r="E87" s="15"/>
      <c r="F87" s="15"/>
    </row>
    <row r="88" spans="1:6" x14ac:dyDescent="0.15">
      <c r="A88" s="15"/>
      <c r="B88" s="15" t="s">
        <v>36</v>
      </c>
      <c r="C88" s="15"/>
      <c r="E88" s="15"/>
      <c r="F88" s="15" t="s">
        <v>37</v>
      </c>
    </row>
    <row r="89" spans="1:6" x14ac:dyDescent="0.15">
      <c r="A89" s="15"/>
      <c r="B89" s="15"/>
      <c r="C89" s="15"/>
      <c r="E89" s="15"/>
      <c r="F89" s="15"/>
    </row>
    <row r="90" spans="1:6" x14ac:dyDescent="0.15">
      <c r="A90" s="15">
        <v>0</v>
      </c>
      <c r="B90" s="15">
        <v>36</v>
      </c>
      <c r="C90" s="15"/>
      <c r="E90" s="15">
        <v>0</v>
      </c>
      <c r="F90" s="15">
        <v>40</v>
      </c>
    </row>
    <row r="91" spans="1:6" x14ac:dyDescent="0.15">
      <c r="A91" s="15">
        <v>36.049999999999997</v>
      </c>
      <c r="B91" s="15">
        <v>40</v>
      </c>
      <c r="C91" s="15"/>
      <c r="E91" s="15">
        <v>40.049999999999997</v>
      </c>
      <c r="F91" s="15">
        <v>45</v>
      </c>
    </row>
    <row r="92" spans="1:6" x14ac:dyDescent="0.15">
      <c r="A92" s="15">
        <v>40.049999999999997</v>
      </c>
      <c r="B92" s="15">
        <v>44</v>
      </c>
      <c r="C92" s="15"/>
      <c r="E92" s="15">
        <v>44.05</v>
      </c>
      <c r="F92" s="15">
        <v>50</v>
      </c>
    </row>
    <row r="93" spans="1:6" x14ac:dyDescent="0.15">
      <c r="A93" s="15">
        <v>44.05</v>
      </c>
      <c r="B93" s="15">
        <v>48</v>
      </c>
      <c r="C93" s="15"/>
      <c r="E93" s="15">
        <v>48.05</v>
      </c>
      <c r="F93" s="15">
        <v>56</v>
      </c>
    </row>
    <row r="94" spans="1:6" x14ac:dyDescent="0.15">
      <c r="A94" s="15">
        <v>48.05</v>
      </c>
      <c r="B94" s="15">
        <v>53</v>
      </c>
      <c r="C94" s="15"/>
      <c r="E94" s="15">
        <v>52.05</v>
      </c>
      <c r="F94" s="15">
        <v>62</v>
      </c>
    </row>
    <row r="95" spans="1:6" x14ac:dyDescent="0.15">
      <c r="A95" s="15">
        <v>53.05</v>
      </c>
      <c r="B95" s="15">
        <v>58</v>
      </c>
      <c r="C95" s="15"/>
      <c r="E95" s="15">
        <v>56.05</v>
      </c>
      <c r="F95" s="15">
        <v>69</v>
      </c>
    </row>
    <row r="96" spans="1:6" x14ac:dyDescent="0.15">
      <c r="A96" s="15">
        <v>58.05</v>
      </c>
      <c r="B96" s="16" t="s">
        <v>25</v>
      </c>
      <c r="E96" s="15">
        <v>62.05</v>
      </c>
      <c r="F96" s="15">
        <v>77</v>
      </c>
    </row>
    <row r="97" spans="1:6" x14ac:dyDescent="0.15">
      <c r="A97" s="15"/>
      <c r="B97" s="15"/>
      <c r="E97" s="15">
        <v>69.05</v>
      </c>
      <c r="F97" s="16" t="s">
        <v>260</v>
      </c>
    </row>
    <row r="98" spans="1:6" x14ac:dyDescent="0.15">
      <c r="A98" s="15"/>
      <c r="B98" s="15"/>
      <c r="E98" s="15"/>
      <c r="F98" s="15"/>
    </row>
    <row r="99" spans="1:6" x14ac:dyDescent="0.15">
      <c r="A99" s="15"/>
      <c r="B99" s="17"/>
      <c r="E99" s="15"/>
      <c r="F99" s="16"/>
    </row>
    <row r="100" spans="1:6" x14ac:dyDescent="0.15">
      <c r="A100" s="15"/>
      <c r="B100" s="15"/>
    </row>
    <row r="101" spans="1:6" x14ac:dyDescent="0.15">
      <c r="A101" s="15"/>
      <c r="B101" s="15"/>
    </row>
    <row r="102" spans="1:6" x14ac:dyDescent="0.15">
      <c r="A102" s="15"/>
      <c r="B102" s="17"/>
      <c r="E102" s="15"/>
      <c r="F102" s="15" t="s">
        <v>38</v>
      </c>
    </row>
    <row r="103" spans="1:6" x14ac:dyDescent="0.15">
      <c r="A103" s="15"/>
      <c r="B103" s="15"/>
      <c r="E103" s="15"/>
      <c r="F103" s="15"/>
    </row>
    <row r="104" spans="1:6" x14ac:dyDescent="0.15">
      <c r="A104" s="15"/>
      <c r="B104" s="16"/>
      <c r="E104" s="15">
        <v>0</v>
      </c>
      <c r="F104" s="15">
        <v>56</v>
      </c>
    </row>
    <row r="105" spans="1:6" x14ac:dyDescent="0.15">
      <c r="E105" s="15">
        <v>56.05</v>
      </c>
      <c r="F105" s="15">
        <v>62</v>
      </c>
    </row>
    <row r="106" spans="1:6" x14ac:dyDescent="0.15">
      <c r="E106" s="15">
        <v>62.05</v>
      </c>
      <c r="F106" s="15">
        <v>69</v>
      </c>
    </row>
    <row r="107" spans="1:6" x14ac:dyDescent="0.15">
      <c r="E107" s="15">
        <v>69.05</v>
      </c>
      <c r="F107" s="15">
        <v>77</v>
      </c>
    </row>
    <row r="108" spans="1:6" x14ac:dyDescent="0.15">
      <c r="E108" s="15">
        <v>77.05</v>
      </c>
      <c r="F108" s="15">
        <v>85</v>
      </c>
    </row>
    <row r="109" spans="1:6" x14ac:dyDescent="0.15">
      <c r="E109" s="15">
        <v>85.05</v>
      </c>
      <c r="F109" s="15">
        <v>94</v>
      </c>
    </row>
    <row r="110" spans="1:6" x14ac:dyDescent="0.15">
      <c r="E110" s="15">
        <v>94.05</v>
      </c>
      <c r="F110" s="15">
        <v>105</v>
      </c>
    </row>
    <row r="111" spans="1:6" x14ac:dyDescent="0.15">
      <c r="E111" s="15">
        <v>105.05</v>
      </c>
      <c r="F111" s="16" t="s">
        <v>33</v>
      </c>
    </row>
    <row r="112" spans="1:6" x14ac:dyDescent="0.15">
      <c r="E112" s="15"/>
      <c r="F112" s="15"/>
    </row>
    <row r="113" spans="1:249" x14ac:dyDescent="0.15">
      <c r="E113" s="15"/>
      <c r="F113" s="16"/>
    </row>
    <row r="117" spans="1:249" x14ac:dyDescent="0.15">
      <c r="A117" s="4" t="s">
        <v>39</v>
      </c>
      <c r="B117" s="2">
        <v>50</v>
      </c>
      <c r="C117" s="4" t="s">
        <v>39</v>
      </c>
      <c r="E117" s="24">
        <v>28</v>
      </c>
      <c r="F117" s="25"/>
      <c r="G117" s="26">
        <v>2.5809340000000001</v>
      </c>
      <c r="I117" s="4" t="s">
        <v>40</v>
      </c>
      <c r="J117" s="4" t="s">
        <v>41</v>
      </c>
      <c r="K117" s="4" t="s">
        <v>42</v>
      </c>
      <c r="L117" s="4" t="s">
        <v>43</v>
      </c>
      <c r="M117" s="4" t="s">
        <v>44</v>
      </c>
      <c r="N117" s="4" t="s">
        <v>45</v>
      </c>
      <c r="O117" s="4" t="s">
        <v>46</v>
      </c>
      <c r="P117" s="29" t="s">
        <v>47</v>
      </c>
      <c r="Q117" s="29" t="s">
        <v>48</v>
      </c>
      <c r="R117" s="29" t="s">
        <v>49</v>
      </c>
      <c r="S117" s="29" t="s">
        <v>50</v>
      </c>
      <c r="T117" s="29" t="s">
        <v>51</v>
      </c>
      <c r="U117" s="29" t="s">
        <v>52</v>
      </c>
      <c r="V117" s="29" t="s">
        <v>53</v>
      </c>
      <c r="W117" s="4"/>
      <c r="X117" s="4" t="s">
        <v>54</v>
      </c>
      <c r="Y117" s="4" t="s">
        <v>55</v>
      </c>
      <c r="Z117" s="4" t="s">
        <v>56</v>
      </c>
      <c r="AA117" s="4" t="s">
        <v>57</v>
      </c>
      <c r="AB117" s="4" t="s">
        <v>58</v>
      </c>
      <c r="AC117" s="4" t="s">
        <v>59</v>
      </c>
      <c r="AD117" s="4" t="s">
        <v>60</v>
      </c>
      <c r="AE117" s="4"/>
      <c r="AF117" s="4"/>
      <c r="AG117" s="4" t="s">
        <v>61</v>
      </c>
      <c r="AH117" s="4" t="s">
        <v>62</v>
      </c>
      <c r="AI117" s="4" t="s">
        <v>63</v>
      </c>
      <c r="AJ117" s="4" t="s">
        <v>64</v>
      </c>
      <c r="AK117" s="4" t="s">
        <v>65</v>
      </c>
      <c r="AL117" s="4" t="s">
        <v>66</v>
      </c>
      <c r="AM117" s="4" t="s">
        <v>67</v>
      </c>
      <c r="AN117" s="4"/>
      <c r="AO117" s="4"/>
      <c r="AP117" s="4" t="s">
        <v>261</v>
      </c>
      <c r="AQ117" s="4" t="s">
        <v>262</v>
      </c>
      <c r="AR117" s="4" t="s">
        <v>68</v>
      </c>
      <c r="AS117" s="4" t="s">
        <v>69</v>
      </c>
      <c r="AT117" s="4" t="s">
        <v>70</v>
      </c>
      <c r="AU117" s="4" t="s">
        <v>71</v>
      </c>
      <c r="AV117" s="4" t="s">
        <v>72</v>
      </c>
      <c r="AW117" s="4" t="s">
        <v>73</v>
      </c>
      <c r="AX117" s="4"/>
      <c r="AY117" s="4"/>
      <c r="AZ117" s="4"/>
      <c r="BA117" s="4"/>
      <c r="BB117" s="4"/>
      <c r="BC117" s="4"/>
      <c r="BD117" s="4"/>
      <c r="BE117" s="4"/>
      <c r="BF117" s="4"/>
      <c r="BG117" s="4" t="s">
        <v>74</v>
      </c>
      <c r="BH117" s="4" t="s">
        <v>75</v>
      </c>
      <c r="BI117" s="4" t="s">
        <v>76</v>
      </c>
      <c r="BJ117" s="4" t="s">
        <v>77</v>
      </c>
      <c r="BK117" s="4" t="s">
        <v>78</v>
      </c>
      <c r="BL117" s="4" t="s">
        <v>79</v>
      </c>
      <c r="BM117" s="4" t="s">
        <v>80</v>
      </c>
      <c r="BN117" s="4" t="s">
        <v>81</v>
      </c>
      <c r="BO117" s="4"/>
      <c r="BP117" s="28" t="s">
        <v>82</v>
      </c>
      <c r="BQ117" s="28" t="s">
        <v>83</v>
      </c>
      <c r="BR117" s="28" t="s">
        <v>84</v>
      </c>
      <c r="BS117" s="28" t="s">
        <v>85</v>
      </c>
      <c r="BT117" s="28" t="s">
        <v>86</v>
      </c>
      <c r="BU117" s="28" t="s">
        <v>87</v>
      </c>
      <c r="BV117" s="28" t="s">
        <v>88</v>
      </c>
      <c r="BW117" s="28" t="s">
        <v>89</v>
      </c>
      <c r="BX117" s="4"/>
      <c r="BY117" s="4"/>
      <c r="BZ117" s="4"/>
      <c r="CA117" s="4"/>
      <c r="CB117" s="4" t="s">
        <v>90</v>
      </c>
      <c r="CC117" s="4" t="s">
        <v>91</v>
      </c>
      <c r="CD117" s="4" t="s">
        <v>92</v>
      </c>
      <c r="CE117" s="4" t="s">
        <v>93</v>
      </c>
      <c r="CF117" s="4" t="s">
        <v>94</v>
      </c>
      <c r="CG117" s="4" t="s">
        <v>95</v>
      </c>
      <c r="CH117" s="4" t="s">
        <v>96</v>
      </c>
      <c r="CI117" s="4" t="s">
        <v>97</v>
      </c>
      <c r="CJ117" s="4"/>
      <c r="CK117" s="4"/>
      <c r="CL117" s="4" t="s">
        <v>245</v>
      </c>
      <c r="CM117" s="4" t="s">
        <v>246</v>
      </c>
      <c r="CN117" s="4" t="s">
        <v>247</v>
      </c>
      <c r="CO117" s="4" t="s">
        <v>248</v>
      </c>
      <c r="CP117" s="4" t="s">
        <v>249</v>
      </c>
      <c r="CQ117" s="4" t="s">
        <v>250</v>
      </c>
      <c r="CR117" s="4" t="s">
        <v>251</v>
      </c>
      <c r="CS117" s="4" t="s">
        <v>252</v>
      </c>
      <c r="CT117" s="4"/>
      <c r="CU117" s="4" t="s">
        <v>116</v>
      </c>
      <c r="CV117" s="4" t="s">
        <v>118</v>
      </c>
      <c r="CW117" s="4" t="s">
        <v>119</v>
      </c>
      <c r="CX117" s="4" t="s">
        <v>120</v>
      </c>
      <c r="CY117" s="4" t="s">
        <v>121</v>
      </c>
      <c r="CZ117" s="4" t="s">
        <v>122</v>
      </c>
      <c r="DA117" s="4" t="s">
        <v>123</v>
      </c>
      <c r="DB117" s="4" t="s">
        <v>124</v>
      </c>
      <c r="DD117" s="4" t="s">
        <v>125</v>
      </c>
      <c r="DE117" s="4" t="s">
        <v>117</v>
      </c>
      <c r="DF117" s="4" t="s">
        <v>126</v>
      </c>
      <c r="DG117" s="4" t="s">
        <v>127</v>
      </c>
      <c r="DH117" s="4" t="s">
        <v>128</v>
      </c>
      <c r="DI117" s="4" t="s">
        <v>129</v>
      </c>
      <c r="DJ117" s="4" t="s">
        <v>130</v>
      </c>
      <c r="DK117" s="4" t="s">
        <v>131</v>
      </c>
      <c r="DM117" s="4" t="s">
        <v>132</v>
      </c>
      <c r="DN117" s="4" t="s">
        <v>133</v>
      </c>
      <c r="DO117" s="4" t="s">
        <v>134</v>
      </c>
      <c r="DP117" s="4" t="s">
        <v>135</v>
      </c>
      <c r="DQ117" s="4" t="s">
        <v>136</v>
      </c>
      <c r="DR117" s="4" t="s">
        <v>137</v>
      </c>
      <c r="DS117" s="4" t="s">
        <v>138</v>
      </c>
      <c r="DT117" s="4" t="s">
        <v>139</v>
      </c>
      <c r="DV117" s="4" t="s">
        <v>140</v>
      </c>
      <c r="DW117" s="4" t="s">
        <v>141</v>
      </c>
      <c r="DX117" s="4" t="s">
        <v>142</v>
      </c>
      <c r="DY117" s="4" t="s">
        <v>143</v>
      </c>
      <c r="DZ117" s="4" t="s">
        <v>144</v>
      </c>
      <c r="EA117" s="4" t="s">
        <v>145</v>
      </c>
      <c r="EB117" s="4" t="s">
        <v>146</v>
      </c>
      <c r="EC117" s="4" t="s">
        <v>147</v>
      </c>
      <c r="EE117" s="4" t="s">
        <v>148</v>
      </c>
      <c r="EF117" s="4" t="s">
        <v>149</v>
      </c>
      <c r="EG117" s="4" t="s">
        <v>150</v>
      </c>
      <c r="EH117" s="4" t="s">
        <v>151</v>
      </c>
      <c r="EI117" s="4" t="s">
        <v>152</v>
      </c>
      <c r="EJ117" s="4" t="s">
        <v>153</v>
      </c>
      <c r="EK117" s="4" t="s">
        <v>154</v>
      </c>
      <c r="EL117" s="4" t="s">
        <v>155</v>
      </c>
      <c r="EN117" s="4" t="s">
        <v>156</v>
      </c>
      <c r="EO117" s="4" t="s">
        <v>157</v>
      </c>
      <c r="EP117" s="4" t="s">
        <v>158</v>
      </c>
      <c r="EQ117" s="4" t="s">
        <v>159</v>
      </c>
      <c r="ER117" s="4" t="s">
        <v>160</v>
      </c>
      <c r="ES117" s="4" t="s">
        <v>161</v>
      </c>
      <c r="ET117" s="4" t="s">
        <v>162</v>
      </c>
      <c r="EU117" s="4" t="s">
        <v>163</v>
      </c>
      <c r="EW117" s="4" t="s">
        <v>164</v>
      </c>
      <c r="EX117" s="4" t="s">
        <v>165</v>
      </c>
      <c r="EY117" s="4" t="s">
        <v>166</v>
      </c>
      <c r="EZ117" s="4" t="s">
        <v>167</v>
      </c>
      <c r="FA117" s="4" t="s">
        <v>168</v>
      </c>
      <c r="FB117" s="4" t="s">
        <v>169</v>
      </c>
      <c r="FC117" s="4" t="s">
        <v>170</v>
      </c>
      <c r="FD117" s="4" t="s">
        <v>171</v>
      </c>
      <c r="FF117" s="4" t="s">
        <v>172</v>
      </c>
      <c r="FG117" s="4" t="s">
        <v>173</v>
      </c>
      <c r="FH117" s="4" t="s">
        <v>174</v>
      </c>
      <c r="FI117" s="4" t="s">
        <v>175</v>
      </c>
      <c r="FJ117" s="4" t="s">
        <v>176</v>
      </c>
      <c r="FK117" s="4" t="s">
        <v>177</v>
      </c>
      <c r="FL117" s="4" t="s">
        <v>178</v>
      </c>
      <c r="FM117" s="4" t="s">
        <v>179</v>
      </c>
      <c r="FO117" s="4" t="s">
        <v>187</v>
      </c>
      <c r="FP117" s="4" t="s">
        <v>188</v>
      </c>
      <c r="FQ117" s="4" t="s">
        <v>189</v>
      </c>
      <c r="FR117" s="4" t="s">
        <v>190</v>
      </c>
      <c r="FS117" s="4" t="s">
        <v>191</v>
      </c>
      <c r="FT117" s="4" t="s">
        <v>192</v>
      </c>
      <c r="FU117" s="4" t="s">
        <v>193</v>
      </c>
      <c r="FW117" s="4" t="s">
        <v>253</v>
      </c>
      <c r="FX117" s="4" t="s">
        <v>254</v>
      </c>
      <c r="FY117" s="4" t="s">
        <v>255</v>
      </c>
      <c r="FZ117" s="4" t="s">
        <v>256</v>
      </c>
      <c r="GA117" s="4" t="s">
        <v>257</v>
      </c>
      <c r="GB117" s="4" t="s">
        <v>258</v>
      </c>
      <c r="GC117" s="4" t="s">
        <v>259</v>
      </c>
      <c r="GE117" s="4" t="s">
        <v>194</v>
      </c>
      <c r="GF117" s="4" t="s">
        <v>195</v>
      </c>
      <c r="GG117" s="4" t="s">
        <v>196</v>
      </c>
      <c r="GH117" s="4" t="s">
        <v>197</v>
      </c>
      <c r="GI117" s="4" t="s">
        <v>198</v>
      </c>
      <c r="GJ117" s="4" t="s">
        <v>199</v>
      </c>
      <c r="GK117" s="4" t="s">
        <v>200</v>
      </c>
      <c r="GM117" s="4" t="s">
        <v>201</v>
      </c>
      <c r="GN117" s="4" t="s">
        <v>202</v>
      </c>
      <c r="GO117" s="4" t="s">
        <v>203</v>
      </c>
      <c r="GP117" s="4" t="s">
        <v>204</v>
      </c>
      <c r="GQ117" s="4" t="s">
        <v>205</v>
      </c>
      <c r="GR117" s="4" t="s">
        <v>206</v>
      </c>
      <c r="GS117" s="4" t="s">
        <v>207</v>
      </c>
      <c r="GU117" s="4" t="s">
        <v>208</v>
      </c>
      <c r="GV117" s="4" t="s">
        <v>209</v>
      </c>
      <c r="GW117" s="4" t="s">
        <v>210</v>
      </c>
      <c r="GX117" s="4" t="s">
        <v>211</v>
      </c>
      <c r="GY117" s="4" t="s">
        <v>212</v>
      </c>
      <c r="GZ117" s="4" t="s">
        <v>213</v>
      </c>
      <c r="HA117" s="4" t="s">
        <v>214</v>
      </c>
      <c r="HC117" s="4" t="s">
        <v>215</v>
      </c>
      <c r="HD117" s="4" t="s">
        <v>216</v>
      </c>
      <c r="HE117" s="4" t="s">
        <v>217</v>
      </c>
      <c r="HF117" s="4" t="s">
        <v>218</v>
      </c>
      <c r="HG117" s="4" t="s">
        <v>219</v>
      </c>
      <c r="HH117" s="4" t="s">
        <v>220</v>
      </c>
      <c r="HI117" s="4" t="s">
        <v>221</v>
      </c>
      <c r="HK117" s="4" t="s">
        <v>222</v>
      </c>
      <c r="HL117" s="4" t="s">
        <v>223</v>
      </c>
      <c r="HM117" s="4" t="s">
        <v>224</v>
      </c>
      <c r="HN117" s="4" t="s">
        <v>225</v>
      </c>
      <c r="HO117" s="4" t="s">
        <v>226</v>
      </c>
      <c r="HP117" s="4" t="s">
        <v>227</v>
      </c>
      <c r="HQ117" s="4" t="s">
        <v>228</v>
      </c>
      <c r="HS117" s="4" t="s">
        <v>229</v>
      </c>
      <c r="HT117" s="4" t="s">
        <v>230</v>
      </c>
      <c r="HU117" s="4" t="s">
        <v>231</v>
      </c>
      <c r="HV117" s="4" t="s">
        <v>232</v>
      </c>
      <c r="HW117" s="4" t="s">
        <v>233</v>
      </c>
      <c r="HX117" s="4" t="s">
        <v>234</v>
      </c>
      <c r="HY117" s="4" t="s">
        <v>235</v>
      </c>
      <c r="IA117" s="4" t="s">
        <v>236</v>
      </c>
      <c r="IB117" s="4" t="s">
        <v>237</v>
      </c>
      <c r="IC117" s="4" t="s">
        <v>238</v>
      </c>
      <c r="ID117" s="4" t="s">
        <v>239</v>
      </c>
      <c r="IE117" s="4" t="s">
        <v>240</v>
      </c>
      <c r="IF117" s="4" t="s">
        <v>241</v>
      </c>
      <c r="IG117" s="4" t="s">
        <v>242</v>
      </c>
      <c r="II117" s="4" t="s">
        <v>180</v>
      </c>
      <c r="IJ117" s="4" t="s">
        <v>181</v>
      </c>
      <c r="IK117" s="4" t="s">
        <v>182</v>
      </c>
      <c r="IL117" s="4" t="s">
        <v>183</v>
      </c>
      <c r="IM117" s="4" t="s">
        <v>184</v>
      </c>
      <c r="IN117" s="4" t="s">
        <v>185</v>
      </c>
      <c r="IO117" s="4" t="s">
        <v>186</v>
      </c>
    </row>
    <row r="118" spans="1:249" x14ac:dyDescent="0.15">
      <c r="A118" s="4" t="s">
        <v>98</v>
      </c>
      <c r="B118" s="2">
        <v>35</v>
      </c>
      <c r="C118" s="4" t="s">
        <v>98</v>
      </c>
      <c r="E118" s="27">
        <v>28.1</v>
      </c>
      <c r="F118" s="23"/>
      <c r="G118" s="10">
        <v>2.5887229999999999</v>
      </c>
      <c r="I118" s="5">
        <v>45</v>
      </c>
      <c r="J118" s="5">
        <v>50</v>
      </c>
      <c r="K118" s="5">
        <v>55</v>
      </c>
      <c r="L118" s="5">
        <v>60</v>
      </c>
      <c r="M118" s="5">
        <v>65</v>
      </c>
      <c r="N118" s="5">
        <v>70</v>
      </c>
      <c r="O118" s="5">
        <v>80</v>
      </c>
      <c r="P118" s="30">
        <v>55</v>
      </c>
      <c r="Q118" s="30">
        <v>62.5</v>
      </c>
      <c r="R118" s="30">
        <v>70</v>
      </c>
      <c r="S118" s="30">
        <v>75</v>
      </c>
      <c r="T118" s="30">
        <v>80</v>
      </c>
      <c r="U118" s="30">
        <v>90</v>
      </c>
      <c r="V118" s="30">
        <v>100</v>
      </c>
      <c r="W118" s="5"/>
      <c r="X118" s="5">
        <v>55</v>
      </c>
      <c r="Y118" s="5">
        <v>62.5</v>
      </c>
      <c r="Z118" s="5">
        <v>70</v>
      </c>
      <c r="AA118" s="5">
        <v>75</v>
      </c>
      <c r="AB118" s="5">
        <v>80</v>
      </c>
      <c r="AC118" s="5">
        <v>90</v>
      </c>
      <c r="AD118" s="5">
        <v>100</v>
      </c>
      <c r="AE118" s="5"/>
      <c r="AF118" s="1"/>
      <c r="AG118" s="1">
        <v>65</v>
      </c>
      <c r="AH118" s="1">
        <v>72.5</v>
      </c>
      <c r="AI118" s="1">
        <v>80</v>
      </c>
      <c r="AJ118" s="1">
        <v>85</v>
      </c>
      <c r="AK118" s="1">
        <v>95</v>
      </c>
      <c r="AL118" s="1">
        <v>105</v>
      </c>
      <c r="AM118" s="1">
        <v>115</v>
      </c>
      <c r="AN118" s="1"/>
      <c r="AO118" s="1"/>
      <c r="AP118" s="32">
        <v>60</v>
      </c>
      <c r="AQ118" s="32">
        <v>70</v>
      </c>
      <c r="AR118" s="32">
        <v>85</v>
      </c>
      <c r="AS118" s="32">
        <v>100</v>
      </c>
      <c r="AT118" s="32">
        <v>110</v>
      </c>
      <c r="AU118" s="32">
        <v>120</v>
      </c>
      <c r="AV118" s="32">
        <v>125</v>
      </c>
      <c r="AW118" s="32">
        <v>135</v>
      </c>
      <c r="AX118" s="32"/>
      <c r="AY118" s="32"/>
      <c r="AZ118" s="32"/>
      <c r="BA118" s="32"/>
      <c r="BB118" s="32"/>
      <c r="BC118" s="32"/>
      <c r="BD118" s="32"/>
      <c r="BE118" s="32"/>
      <c r="BF118" s="32"/>
      <c r="BG118" s="32">
        <v>100</v>
      </c>
      <c r="BH118" s="32">
        <v>115</v>
      </c>
      <c r="BI118" s="32">
        <v>130</v>
      </c>
      <c r="BJ118" s="32">
        <v>145</v>
      </c>
      <c r="BK118" s="32">
        <v>160</v>
      </c>
      <c r="BL118" s="32">
        <v>170</v>
      </c>
      <c r="BM118" s="32">
        <v>180</v>
      </c>
      <c r="BN118" s="32">
        <v>190</v>
      </c>
      <c r="BO118" s="32"/>
      <c r="BP118" s="33">
        <v>100</v>
      </c>
      <c r="BQ118" s="33">
        <v>115</v>
      </c>
      <c r="BR118" s="33">
        <v>130</v>
      </c>
      <c r="BS118" s="33">
        <v>145</v>
      </c>
      <c r="BT118" s="33">
        <v>160</v>
      </c>
      <c r="BU118" s="33">
        <v>170</v>
      </c>
      <c r="BV118" s="33">
        <v>180</v>
      </c>
      <c r="BW118" s="33">
        <v>190</v>
      </c>
      <c r="BX118" s="32"/>
      <c r="BY118" s="32"/>
      <c r="BZ118" s="32"/>
      <c r="CA118" s="32"/>
      <c r="CB118" s="32">
        <v>115</v>
      </c>
      <c r="CC118" s="32">
        <v>135</v>
      </c>
      <c r="CD118" s="32">
        <v>150</v>
      </c>
      <c r="CE118" s="32">
        <v>165</v>
      </c>
      <c r="CF118" s="32">
        <v>180</v>
      </c>
      <c r="CG118" s="32">
        <v>190</v>
      </c>
      <c r="CH118" s="32">
        <v>200</v>
      </c>
      <c r="CI118" s="32">
        <v>210</v>
      </c>
      <c r="CJ118" s="32"/>
      <c r="CK118" s="32"/>
      <c r="CL118" s="32">
        <v>115</v>
      </c>
      <c r="CM118" s="32">
        <v>135</v>
      </c>
      <c r="CN118" s="32">
        <v>150</v>
      </c>
      <c r="CO118" s="32">
        <v>165</v>
      </c>
      <c r="CP118" s="32">
        <v>180</v>
      </c>
      <c r="CQ118" s="32">
        <v>190</v>
      </c>
      <c r="CR118" s="32">
        <v>200</v>
      </c>
      <c r="CS118" s="32">
        <v>210</v>
      </c>
      <c r="CT118" s="32"/>
      <c r="CU118" s="32">
        <v>115</v>
      </c>
      <c r="CV118" s="32">
        <v>135</v>
      </c>
      <c r="CW118" s="32">
        <v>150</v>
      </c>
      <c r="CX118" s="32">
        <v>165</v>
      </c>
      <c r="CY118" s="32">
        <v>180</v>
      </c>
      <c r="CZ118" s="32">
        <v>190</v>
      </c>
      <c r="DA118" s="32">
        <v>200</v>
      </c>
      <c r="DB118" s="32">
        <v>210</v>
      </c>
      <c r="DC118" s="34"/>
      <c r="DD118" s="32">
        <v>115</v>
      </c>
      <c r="DE118" s="32">
        <v>135</v>
      </c>
      <c r="DF118" s="32">
        <v>150</v>
      </c>
      <c r="DG118" s="32">
        <v>165</v>
      </c>
      <c r="DH118" s="32">
        <v>180</v>
      </c>
      <c r="DI118" s="32">
        <v>190</v>
      </c>
      <c r="DJ118" s="32">
        <v>200</v>
      </c>
      <c r="DK118" s="32">
        <v>210</v>
      </c>
      <c r="DM118" s="32">
        <v>115</v>
      </c>
      <c r="DN118" s="32">
        <v>135</v>
      </c>
      <c r="DO118" s="32">
        <v>150</v>
      </c>
      <c r="DP118" s="32">
        <v>165</v>
      </c>
      <c r="DQ118" s="32">
        <v>180</v>
      </c>
      <c r="DR118" s="32">
        <v>190</v>
      </c>
      <c r="DS118" s="32">
        <v>200</v>
      </c>
      <c r="DT118" s="32">
        <v>210</v>
      </c>
      <c r="DV118" s="32">
        <v>115</v>
      </c>
      <c r="DW118" s="32">
        <v>135</v>
      </c>
      <c r="DX118" s="32">
        <v>150</v>
      </c>
      <c r="DY118" s="32">
        <v>165</v>
      </c>
      <c r="DZ118" s="32">
        <v>180</v>
      </c>
      <c r="EA118" s="32">
        <v>190</v>
      </c>
      <c r="EB118" s="32">
        <v>200</v>
      </c>
      <c r="EC118" s="32">
        <v>210</v>
      </c>
      <c r="EE118" s="32">
        <v>115</v>
      </c>
      <c r="EF118" s="32">
        <v>135</v>
      </c>
      <c r="EG118" s="32">
        <v>150</v>
      </c>
      <c r="EH118" s="32">
        <v>165</v>
      </c>
      <c r="EI118" s="32">
        <v>180</v>
      </c>
      <c r="EJ118" s="32">
        <v>190</v>
      </c>
      <c r="EK118" s="32">
        <v>200</v>
      </c>
      <c r="EL118" s="32">
        <v>210</v>
      </c>
      <c r="EN118" s="32">
        <v>115</v>
      </c>
      <c r="EO118" s="32">
        <v>135</v>
      </c>
      <c r="EP118" s="32">
        <v>150</v>
      </c>
      <c r="EQ118" s="32">
        <v>165</v>
      </c>
      <c r="ER118" s="32">
        <v>180</v>
      </c>
      <c r="ES118" s="32">
        <v>190</v>
      </c>
      <c r="ET118" s="32">
        <v>200</v>
      </c>
      <c r="EU118" s="32">
        <v>210</v>
      </c>
      <c r="EW118" s="32">
        <v>115</v>
      </c>
      <c r="EX118" s="32">
        <v>135</v>
      </c>
      <c r="EY118" s="32">
        <v>150</v>
      </c>
      <c r="EZ118" s="32">
        <v>165</v>
      </c>
      <c r="FA118" s="32">
        <v>180</v>
      </c>
      <c r="FB118" s="32">
        <v>190</v>
      </c>
      <c r="FC118" s="32">
        <v>200</v>
      </c>
      <c r="FD118" s="32">
        <v>210</v>
      </c>
      <c r="FF118" s="32">
        <v>115</v>
      </c>
      <c r="FG118" s="32">
        <v>135</v>
      </c>
      <c r="FH118" s="32">
        <v>150</v>
      </c>
      <c r="FI118" s="32">
        <v>165</v>
      </c>
      <c r="FJ118" s="32">
        <v>180</v>
      </c>
      <c r="FK118" s="32">
        <v>190</v>
      </c>
      <c r="FL118" s="32">
        <v>200</v>
      </c>
      <c r="FM118" s="32">
        <v>210</v>
      </c>
      <c r="FO118" s="1">
        <v>65</v>
      </c>
      <c r="FP118" s="1">
        <v>72.5</v>
      </c>
      <c r="FQ118" s="1">
        <v>80</v>
      </c>
      <c r="FR118" s="1">
        <v>85</v>
      </c>
      <c r="FS118" s="1">
        <v>95</v>
      </c>
      <c r="FT118" s="1">
        <v>105</v>
      </c>
      <c r="FU118" s="1">
        <v>115</v>
      </c>
      <c r="FW118" s="1">
        <v>65</v>
      </c>
      <c r="FX118" s="1">
        <v>72.5</v>
      </c>
      <c r="FY118" s="1">
        <v>80</v>
      </c>
      <c r="FZ118" s="1">
        <v>85</v>
      </c>
      <c r="GA118" s="1">
        <v>95</v>
      </c>
      <c r="GB118" s="1">
        <v>105</v>
      </c>
      <c r="GC118" s="1">
        <v>115</v>
      </c>
      <c r="GE118" s="1">
        <v>65</v>
      </c>
      <c r="GF118" s="1">
        <v>72.5</v>
      </c>
      <c r="GG118" s="1">
        <v>80</v>
      </c>
      <c r="GH118" s="1">
        <v>85</v>
      </c>
      <c r="GI118" s="1">
        <v>95</v>
      </c>
      <c r="GJ118" s="1">
        <v>105</v>
      </c>
      <c r="GK118" s="1">
        <v>115</v>
      </c>
      <c r="GM118" s="1">
        <v>65</v>
      </c>
      <c r="GN118" s="1">
        <v>72.5</v>
      </c>
      <c r="GO118" s="1">
        <v>80</v>
      </c>
      <c r="GP118" s="1">
        <v>85</v>
      </c>
      <c r="GQ118" s="1">
        <v>95</v>
      </c>
      <c r="GR118" s="1">
        <v>105</v>
      </c>
      <c r="GS118" s="1">
        <v>115</v>
      </c>
      <c r="GU118" s="1">
        <v>65</v>
      </c>
      <c r="GV118" s="1">
        <v>72.5</v>
      </c>
      <c r="GW118" s="1">
        <v>80</v>
      </c>
      <c r="GX118" s="1">
        <v>85</v>
      </c>
      <c r="GY118" s="1">
        <v>95</v>
      </c>
      <c r="GZ118" s="1">
        <v>105</v>
      </c>
      <c r="HA118" s="1">
        <v>115</v>
      </c>
      <c r="HC118" s="1">
        <v>65</v>
      </c>
      <c r="HD118" s="1">
        <v>72.5</v>
      </c>
      <c r="HE118" s="1">
        <v>80</v>
      </c>
      <c r="HF118" s="1">
        <v>85</v>
      </c>
      <c r="HG118" s="1">
        <v>95</v>
      </c>
      <c r="HH118" s="1">
        <v>105</v>
      </c>
      <c r="HI118" s="1">
        <v>115</v>
      </c>
      <c r="HK118" s="1">
        <v>65</v>
      </c>
      <c r="HL118" s="1">
        <v>72.5</v>
      </c>
      <c r="HM118" s="1">
        <v>80</v>
      </c>
      <c r="HN118" s="1">
        <v>85</v>
      </c>
      <c r="HO118" s="1">
        <v>95</v>
      </c>
      <c r="HP118" s="1">
        <v>105</v>
      </c>
      <c r="HQ118" s="1">
        <v>115</v>
      </c>
      <c r="HS118" s="1">
        <v>65</v>
      </c>
      <c r="HT118" s="1">
        <v>72.5</v>
      </c>
      <c r="HU118" s="1">
        <v>80</v>
      </c>
      <c r="HV118" s="1">
        <v>85</v>
      </c>
      <c r="HW118" s="1">
        <v>95</v>
      </c>
      <c r="HX118" s="1">
        <v>105</v>
      </c>
      <c r="HY118" s="1">
        <v>115</v>
      </c>
      <c r="IA118" s="1">
        <v>65</v>
      </c>
      <c r="IB118" s="1">
        <v>72.5</v>
      </c>
      <c r="IC118" s="1">
        <v>80</v>
      </c>
      <c r="ID118" s="1">
        <v>85</v>
      </c>
      <c r="IE118" s="1">
        <v>95</v>
      </c>
      <c r="IF118" s="1">
        <v>105</v>
      </c>
      <c r="IG118" s="1">
        <v>115</v>
      </c>
    </row>
    <row r="119" spans="1:249" x14ac:dyDescent="0.15">
      <c r="A119" s="4" t="s">
        <v>99</v>
      </c>
      <c r="B119" s="2">
        <v>20</v>
      </c>
      <c r="C119" s="4" t="s">
        <v>99</v>
      </c>
      <c r="E119" s="27">
        <v>28.2</v>
      </c>
      <c r="F119" s="23"/>
      <c r="G119" s="10">
        <v>2.538843</v>
      </c>
      <c r="I119" s="5">
        <v>50</v>
      </c>
      <c r="J119" s="5">
        <v>55</v>
      </c>
      <c r="K119" s="5">
        <v>62.5</v>
      </c>
      <c r="L119" s="5">
        <v>70</v>
      </c>
      <c r="M119" s="5">
        <v>75</v>
      </c>
      <c r="N119" s="5">
        <v>80</v>
      </c>
      <c r="O119" s="5">
        <v>90</v>
      </c>
      <c r="P119" s="30">
        <v>65</v>
      </c>
      <c r="Q119" s="30">
        <v>72.5</v>
      </c>
      <c r="R119" s="30">
        <v>80</v>
      </c>
      <c r="S119" s="30">
        <v>85</v>
      </c>
      <c r="T119" s="30">
        <v>95</v>
      </c>
      <c r="U119" s="30">
        <v>105</v>
      </c>
      <c r="V119" s="30">
        <v>115</v>
      </c>
      <c r="W119" s="5"/>
      <c r="X119" s="5">
        <v>65</v>
      </c>
      <c r="Y119" s="5">
        <v>72.5</v>
      </c>
      <c r="Z119" s="5">
        <v>80</v>
      </c>
      <c r="AA119" s="5">
        <v>85</v>
      </c>
      <c r="AB119" s="5">
        <v>95</v>
      </c>
      <c r="AC119" s="5">
        <v>105</v>
      </c>
      <c r="AD119" s="5">
        <v>115</v>
      </c>
      <c r="AE119" s="5"/>
      <c r="AF119" s="1"/>
      <c r="AG119" s="1">
        <v>75</v>
      </c>
      <c r="AH119" s="1">
        <v>85</v>
      </c>
      <c r="AI119" s="1">
        <v>92.5</v>
      </c>
      <c r="AJ119" s="1">
        <v>102.5</v>
      </c>
      <c r="AK119" s="1">
        <v>112.5</v>
      </c>
      <c r="AL119" s="1">
        <v>122.5</v>
      </c>
      <c r="AM119" s="1">
        <v>132.5</v>
      </c>
      <c r="AN119" s="1"/>
      <c r="AO119" s="1"/>
      <c r="AP119" s="32">
        <v>75</v>
      </c>
      <c r="AQ119" s="32">
        <v>85</v>
      </c>
      <c r="AR119" s="32">
        <v>100</v>
      </c>
      <c r="AS119" s="32">
        <v>115</v>
      </c>
      <c r="AT119" s="32">
        <v>130</v>
      </c>
      <c r="AU119" s="32">
        <v>145</v>
      </c>
      <c r="AV119" s="32">
        <v>160</v>
      </c>
      <c r="AW119" s="32">
        <v>170</v>
      </c>
      <c r="AX119" s="32"/>
      <c r="AY119" s="32"/>
      <c r="AZ119" s="32"/>
      <c r="BA119" s="32"/>
      <c r="BB119" s="32"/>
      <c r="BC119" s="32"/>
      <c r="BD119" s="32"/>
      <c r="BE119" s="32"/>
      <c r="BF119" s="32"/>
      <c r="BG119" s="32">
        <v>115</v>
      </c>
      <c r="BH119" s="32">
        <v>135</v>
      </c>
      <c r="BI119" s="32">
        <v>150</v>
      </c>
      <c r="BJ119" s="32">
        <v>165</v>
      </c>
      <c r="BK119" s="32">
        <v>180</v>
      </c>
      <c r="BL119" s="32">
        <v>190</v>
      </c>
      <c r="BM119" s="32">
        <v>200</v>
      </c>
      <c r="BN119" s="32">
        <v>210</v>
      </c>
      <c r="BO119" s="32"/>
      <c r="BP119" s="33">
        <v>115</v>
      </c>
      <c r="BQ119" s="33">
        <v>135</v>
      </c>
      <c r="BR119" s="33">
        <v>150</v>
      </c>
      <c r="BS119" s="33">
        <v>165</v>
      </c>
      <c r="BT119" s="33">
        <v>180</v>
      </c>
      <c r="BU119" s="33">
        <v>190</v>
      </c>
      <c r="BV119" s="33">
        <v>200</v>
      </c>
      <c r="BW119" s="33">
        <v>210</v>
      </c>
      <c r="BX119" s="32"/>
      <c r="BY119" s="32"/>
      <c r="BZ119" s="32"/>
      <c r="CA119" s="32"/>
      <c r="CB119" s="32">
        <v>130</v>
      </c>
      <c r="CC119" s="32">
        <v>150</v>
      </c>
      <c r="CD119" s="32">
        <v>165</v>
      </c>
      <c r="CE119" s="32">
        <v>185</v>
      </c>
      <c r="CF119" s="32">
        <v>200</v>
      </c>
      <c r="CG119" s="32">
        <v>210</v>
      </c>
      <c r="CH119" s="32">
        <v>220</v>
      </c>
      <c r="CI119" s="32">
        <v>230</v>
      </c>
      <c r="CJ119" s="32"/>
      <c r="CK119" s="32"/>
      <c r="CL119" s="32">
        <v>130</v>
      </c>
      <c r="CM119" s="32">
        <v>150</v>
      </c>
      <c r="CN119" s="32">
        <v>165</v>
      </c>
      <c r="CO119" s="32">
        <v>185</v>
      </c>
      <c r="CP119" s="32">
        <v>200</v>
      </c>
      <c r="CQ119" s="32">
        <v>210</v>
      </c>
      <c r="CR119" s="32">
        <v>220</v>
      </c>
      <c r="CS119" s="32">
        <v>230</v>
      </c>
      <c r="CT119" s="32"/>
      <c r="CU119" s="32">
        <v>130</v>
      </c>
      <c r="CV119" s="32">
        <v>150</v>
      </c>
      <c r="CW119" s="32">
        <v>165</v>
      </c>
      <c r="CX119" s="32">
        <v>185</v>
      </c>
      <c r="CY119" s="32">
        <v>200</v>
      </c>
      <c r="CZ119" s="32">
        <v>210</v>
      </c>
      <c r="DA119" s="32">
        <v>220</v>
      </c>
      <c r="DB119" s="32">
        <v>230</v>
      </c>
      <c r="DC119" s="34"/>
      <c r="DD119" s="32">
        <v>130</v>
      </c>
      <c r="DE119" s="32">
        <v>150</v>
      </c>
      <c r="DF119" s="32">
        <v>165</v>
      </c>
      <c r="DG119" s="32">
        <v>185</v>
      </c>
      <c r="DH119" s="32">
        <v>200</v>
      </c>
      <c r="DI119" s="32">
        <v>210</v>
      </c>
      <c r="DJ119" s="32">
        <v>220</v>
      </c>
      <c r="DK119" s="32">
        <v>230</v>
      </c>
      <c r="DM119" s="32">
        <v>130</v>
      </c>
      <c r="DN119" s="32">
        <v>150</v>
      </c>
      <c r="DO119" s="32">
        <v>165</v>
      </c>
      <c r="DP119" s="32">
        <v>185</v>
      </c>
      <c r="DQ119" s="32">
        <v>200</v>
      </c>
      <c r="DR119" s="32">
        <v>210</v>
      </c>
      <c r="DS119" s="32">
        <v>220</v>
      </c>
      <c r="DT119" s="32">
        <v>230</v>
      </c>
      <c r="DV119" s="32">
        <v>130</v>
      </c>
      <c r="DW119" s="32">
        <v>150</v>
      </c>
      <c r="DX119" s="32">
        <v>165</v>
      </c>
      <c r="DY119" s="32">
        <v>185</v>
      </c>
      <c r="DZ119" s="32">
        <v>200</v>
      </c>
      <c r="EA119" s="32">
        <v>210</v>
      </c>
      <c r="EB119" s="32">
        <v>220</v>
      </c>
      <c r="EC119" s="32">
        <v>230</v>
      </c>
      <c r="EE119" s="32">
        <v>130</v>
      </c>
      <c r="EF119" s="32">
        <v>150</v>
      </c>
      <c r="EG119" s="32">
        <v>165</v>
      </c>
      <c r="EH119" s="32">
        <v>185</v>
      </c>
      <c r="EI119" s="32">
        <v>200</v>
      </c>
      <c r="EJ119" s="32">
        <v>210</v>
      </c>
      <c r="EK119" s="32">
        <v>220</v>
      </c>
      <c r="EL119" s="32">
        <v>230</v>
      </c>
      <c r="EN119" s="32">
        <v>130</v>
      </c>
      <c r="EO119" s="32">
        <v>150</v>
      </c>
      <c r="EP119" s="32">
        <v>165</v>
      </c>
      <c r="EQ119" s="32">
        <v>185</v>
      </c>
      <c r="ER119" s="32">
        <v>200</v>
      </c>
      <c r="ES119" s="32">
        <v>210</v>
      </c>
      <c r="ET119" s="32">
        <v>220</v>
      </c>
      <c r="EU119" s="32">
        <v>230</v>
      </c>
      <c r="EW119" s="32">
        <v>130</v>
      </c>
      <c r="EX119" s="32">
        <v>150</v>
      </c>
      <c r="EY119" s="32">
        <v>165</v>
      </c>
      <c r="EZ119" s="32">
        <v>185</v>
      </c>
      <c r="FA119" s="32">
        <v>200</v>
      </c>
      <c r="FB119" s="32">
        <v>210</v>
      </c>
      <c r="FC119" s="32">
        <v>220</v>
      </c>
      <c r="FD119" s="32">
        <v>230</v>
      </c>
      <c r="FF119" s="32">
        <v>130</v>
      </c>
      <c r="FG119" s="32">
        <v>150</v>
      </c>
      <c r="FH119" s="32">
        <v>165</v>
      </c>
      <c r="FI119" s="32">
        <v>185</v>
      </c>
      <c r="FJ119" s="32">
        <v>200</v>
      </c>
      <c r="FK119" s="32">
        <v>210</v>
      </c>
      <c r="FL119" s="32">
        <v>220</v>
      </c>
      <c r="FM119" s="32">
        <v>230</v>
      </c>
      <c r="FO119" s="1">
        <v>75</v>
      </c>
      <c r="FP119" s="1">
        <v>85</v>
      </c>
      <c r="FQ119" s="1">
        <v>92.5</v>
      </c>
      <c r="FR119" s="1">
        <v>102.5</v>
      </c>
      <c r="FS119" s="1">
        <v>112.5</v>
      </c>
      <c r="FT119" s="1">
        <v>122.5</v>
      </c>
      <c r="FU119" s="1">
        <v>132.5</v>
      </c>
      <c r="FW119" s="1">
        <v>75</v>
      </c>
      <c r="FX119" s="1">
        <v>85</v>
      </c>
      <c r="FY119" s="1">
        <v>92.5</v>
      </c>
      <c r="FZ119" s="1">
        <v>102.5</v>
      </c>
      <c r="GA119" s="1">
        <v>112.5</v>
      </c>
      <c r="GB119" s="1">
        <v>122.5</v>
      </c>
      <c r="GC119" s="1">
        <v>132.5</v>
      </c>
      <c r="GE119" s="1">
        <v>75</v>
      </c>
      <c r="GF119" s="1">
        <v>85</v>
      </c>
      <c r="GG119" s="1">
        <v>92.5</v>
      </c>
      <c r="GH119" s="1">
        <v>102.5</v>
      </c>
      <c r="GI119" s="1">
        <v>112.5</v>
      </c>
      <c r="GJ119" s="1">
        <v>122.5</v>
      </c>
      <c r="GK119" s="1">
        <v>132.5</v>
      </c>
      <c r="GM119" s="1">
        <v>75</v>
      </c>
      <c r="GN119" s="1">
        <v>85</v>
      </c>
      <c r="GO119" s="1">
        <v>92.5</v>
      </c>
      <c r="GP119" s="1">
        <v>102.5</v>
      </c>
      <c r="GQ119" s="1">
        <v>112.5</v>
      </c>
      <c r="GR119" s="1">
        <v>122.5</v>
      </c>
      <c r="GS119" s="1">
        <v>132.5</v>
      </c>
      <c r="GU119" s="1">
        <v>75</v>
      </c>
      <c r="GV119" s="1">
        <v>85</v>
      </c>
      <c r="GW119" s="1">
        <v>92.5</v>
      </c>
      <c r="GX119" s="1">
        <v>102.5</v>
      </c>
      <c r="GY119" s="1">
        <v>112.5</v>
      </c>
      <c r="GZ119" s="1">
        <v>122.5</v>
      </c>
      <c r="HA119" s="1">
        <v>132.5</v>
      </c>
      <c r="HC119" s="1">
        <v>75</v>
      </c>
      <c r="HD119" s="1">
        <v>85</v>
      </c>
      <c r="HE119" s="1">
        <v>92.5</v>
      </c>
      <c r="HF119" s="1">
        <v>102.5</v>
      </c>
      <c r="HG119" s="1">
        <v>112.5</v>
      </c>
      <c r="HH119" s="1">
        <v>122.5</v>
      </c>
      <c r="HI119" s="1">
        <v>132.5</v>
      </c>
      <c r="HK119" s="1">
        <v>75</v>
      </c>
      <c r="HL119" s="1">
        <v>85</v>
      </c>
      <c r="HM119" s="1">
        <v>92.5</v>
      </c>
      <c r="HN119" s="1">
        <v>102.5</v>
      </c>
      <c r="HO119" s="1">
        <v>112.5</v>
      </c>
      <c r="HP119" s="1">
        <v>122.5</v>
      </c>
      <c r="HQ119" s="1">
        <v>132.5</v>
      </c>
      <c r="HS119" s="1">
        <v>75</v>
      </c>
      <c r="HT119" s="1">
        <v>85</v>
      </c>
      <c r="HU119" s="1">
        <v>92.5</v>
      </c>
      <c r="HV119" s="1">
        <v>102.5</v>
      </c>
      <c r="HW119" s="1">
        <v>112.5</v>
      </c>
      <c r="HX119" s="1">
        <v>122.5</v>
      </c>
      <c r="HY119" s="1">
        <v>132.5</v>
      </c>
      <c r="IA119" s="1">
        <v>75</v>
      </c>
      <c r="IB119" s="1">
        <v>85</v>
      </c>
      <c r="IC119" s="1">
        <v>92.5</v>
      </c>
      <c r="ID119" s="1">
        <v>102.5</v>
      </c>
      <c r="IE119" s="1">
        <v>112.5</v>
      </c>
      <c r="IF119" s="1">
        <v>122.5</v>
      </c>
      <c r="IG119" s="1">
        <v>132.5</v>
      </c>
    </row>
    <row r="120" spans="1:249" x14ac:dyDescent="0.15">
      <c r="A120" s="4" t="s">
        <v>100</v>
      </c>
      <c r="B120" s="2">
        <v>12</v>
      </c>
      <c r="C120" s="4" t="s">
        <v>100</v>
      </c>
      <c r="E120" s="27">
        <v>28.3</v>
      </c>
      <c r="F120" s="23"/>
      <c r="G120" s="10">
        <v>2.5448919999999999</v>
      </c>
      <c r="I120" s="5">
        <v>60</v>
      </c>
      <c r="J120" s="5">
        <v>65</v>
      </c>
      <c r="K120" s="5">
        <v>72.5</v>
      </c>
      <c r="L120" s="5">
        <v>80</v>
      </c>
      <c r="M120" s="5">
        <v>85</v>
      </c>
      <c r="N120" s="5">
        <v>95</v>
      </c>
      <c r="O120" s="5">
        <v>105</v>
      </c>
      <c r="P120" s="30">
        <v>75</v>
      </c>
      <c r="Q120" s="30">
        <v>85</v>
      </c>
      <c r="R120" s="30">
        <v>92.5</v>
      </c>
      <c r="S120" s="30">
        <v>102.5</v>
      </c>
      <c r="T120" s="30">
        <v>112.5</v>
      </c>
      <c r="U120" s="30">
        <v>122.5</v>
      </c>
      <c r="V120" s="30">
        <v>132.5</v>
      </c>
      <c r="W120" s="5"/>
      <c r="X120" s="5">
        <v>75</v>
      </c>
      <c r="Y120" s="5">
        <v>85</v>
      </c>
      <c r="Z120" s="5">
        <v>92.5</v>
      </c>
      <c r="AA120" s="5">
        <v>102.5</v>
      </c>
      <c r="AB120" s="5">
        <v>112.5</v>
      </c>
      <c r="AC120" s="5">
        <v>122.5</v>
      </c>
      <c r="AD120" s="5">
        <v>132.5</v>
      </c>
      <c r="AE120" s="5"/>
      <c r="AF120" s="1"/>
      <c r="AG120" s="1">
        <v>87.5</v>
      </c>
      <c r="AH120" s="1">
        <v>97.5</v>
      </c>
      <c r="AI120" s="1">
        <v>102.5</v>
      </c>
      <c r="AJ120" s="1">
        <v>112.5</v>
      </c>
      <c r="AK120" s="1">
        <v>122.5</v>
      </c>
      <c r="AL120" s="1">
        <v>132.5</v>
      </c>
      <c r="AM120" s="1">
        <v>142.5</v>
      </c>
      <c r="AN120" s="1"/>
      <c r="AO120" s="1"/>
      <c r="AP120" s="32">
        <v>90</v>
      </c>
      <c r="AQ120" s="32">
        <v>110</v>
      </c>
      <c r="AR120" s="32">
        <v>115</v>
      </c>
      <c r="AS120" s="32">
        <v>135</v>
      </c>
      <c r="AT120" s="32">
        <v>150</v>
      </c>
      <c r="AU120" s="32">
        <v>165</v>
      </c>
      <c r="AV120" s="32">
        <v>180</v>
      </c>
      <c r="AW120" s="32">
        <v>190</v>
      </c>
      <c r="AX120" s="32"/>
      <c r="AY120" s="32"/>
      <c r="AZ120" s="32"/>
      <c r="BA120" s="32"/>
      <c r="BB120" s="32"/>
      <c r="BC120" s="32"/>
      <c r="BD120" s="32"/>
      <c r="BE120" s="32"/>
      <c r="BF120" s="32"/>
      <c r="BG120" s="32">
        <v>130</v>
      </c>
      <c r="BH120" s="32">
        <v>150</v>
      </c>
      <c r="BI120" s="32">
        <v>165</v>
      </c>
      <c r="BJ120" s="32">
        <v>185</v>
      </c>
      <c r="BK120" s="32">
        <v>200</v>
      </c>
      <c r="BL120" s="32">
        <v>210</v>
      </c>
      <c r="BM120" s="32">
        <v>220</v>
      </c>
      <c r="BN120" s="32">
        <v>230</v>
      </c>
      <c r="BO120" s="32"/>
      <c r="BP120" s="33">
        <v>130</v>
      </c>
      <c r="BQ120" s="33">
        <v>150</v>
      </c>
      <c r="BR120" s="33">
        <v>165</v>
      </c>
      <c r="BS120" s="33">
        <v>185</v>
      </c>
      <c r="BT120" s="33">
        <v>200</v>
      </c>
      <c r="BU120" s="33">
        <v>210</v>
      </c>
      <c r="BV120" s="33">
        <v>220</v>
      </c>
      <c r="BW120" s="33">
        <v>230</v>
      </c>
      <c r="BX120" s="32"/>
      <c r="BY120" s="32"/>
      <c r="BZ120" s="32"/>
      <c r="CA120" s="32"/>
      <c r="CB120" s="32">
        <v>145</v>
      </c>
      <c r="CC120" s="32">
        <v>165</v>
      </c>
      <c r="CD120" s="32">
        <v>180</v>
      </c>
      <c r="CE120" s="32">
        <v>200</v>
      </c>
      <c r="CF120" s="32">
        <v>220</v>
      </c>
      <c r="CG120" s="32">
        <v>230</v>
      </c>
      <c r="CH120" s="32">
        <v>240</v>
      </c>
      <c r="CI120" s="32">
        <v>250</v>
      </c>
      <c r="CJ120" s="32"/>
      <c r="CK120" s="32"/>
      <c r="CL120" s="32">
        <v>145</v>
      </c>
      <c r="CM120" s="32">
        <v>165</v>
      </c>
      <c r="CN120" s="32">
        <v>180</v>
      </c>
      <c r="CO120" s="32">
        <v>200</v>
      </c>
      <c r="CP120" s="32">
        <v>220</v>
      </c>
      <c r="CQ120" s="32">
        <v>230</v>
      </c>
      <c r="CR120" s="32">
        <v>240</v>
      </c>
      <c r="CS120" s="32">
        <v>250</v>
      </c>
      <c r="CT120" s="32"/>
      <c r="CU120" s="32">
        <v>145</v>
      </c>
      <c r="CV120" s="32">
        <v>165</v>
      </c>
      <c r="CW120" s="32">
        <v>180</v>
      </c>
      <c r="CX120" s="32">
        <v>200</v>
      </c>
      <c r="CY120" s="32">
        <v>220</v>
      </c>
      <c r="CZ120" s="32">
        <v>230</v>
      </c>
      <c r="DA120" s="32">
        <v>240</v>
      </c>
      <c r="DB120" s="32">
        <v>250</v>
      </c>
      <c r="DC120" s="34"/>
      <c r="DD120" s="32">
        <v>145</v>
      </c>
      <c r="DE120" s="32">
        <v>165</v>
      </c>
      <c r="DF120" s="32">
        <v>180</v>
      </c>
      <c r="DG120" s="32">
        <v>200</v>
      </c>
      <c r="DH120" s="32">
        <v>220</v>
      </c>
      <c r="DI120" s="32">
        <v>230</v>
      </c>
      <c r="DJ120" s="32">
        <v>240</v>
      </c>
      <c r="DK120" s="32">
        <v>250</v>
      </c>
      <c r="DM120" s="32">
        <v>145</v>
      </c>
      <c r="DN120" s="32">
        <v>165</v>
      </c>
      <c r="DO120" s="32">
        <v>180</v>
      </c>
      <c r="DP120" s="32">
        <v>200</v>
      </c>
      <c r="DQ120" s="32">
        <v>220</v>
      </c>
      <c r="DR120" s="32">
        <v>230</v>
      </c>
      <c r="DS120" s="32">
        <v>240</v>
      </c>
      <c r="DT120" s="32">
        <v>250</v>
      </c>
      <c r="DV120" s="32">
        <v>145</v>
      </c>
      <c r="DW120" s="32">
        <v>165</v>
      </c>
      <c r="DX120" s="32">
        <v>180</v>
      </c>
      <c r="DY120" s="32">
        <v>200</v>
      </c>
      <c r="DZ120" s="32">
        <v>220</v>
      </c>
      <c r="EA120" s="32">
        <v>230</v>
      </c>
      <c r="EB120" s="32">
        <v>240</v>
      </c>
      <c r="EC120" s="32">
        <v>250</v>
      </c>
      <c r="EE120" s="32">
        <v>145</v>
      </c>
      <c r="EF120" s="32">
        <v>165</v>
      </c>
      <c r="EG120" s="32">
        <v>180</v>
      </c>
      <c r="EH120" s="32">
        <v>200</v>
      </c>
      <c r="EI120" s="32">
        <v>220</v>
      </c>
      <c r="EJ120" s="32">
        <v>230</v>
      </c>
      <c r="EK120" s="32">
        <v>240</v>
      </c>
      <c r="EL120" s="32">
        <v>250</v>
      </c>
      <c r="EN120" s="32">
        <v>145</v>
      </c>
      <c r="EO120" s="32">
        <v>165</v>
      </c>
      <c r="EP120" s="32">
        <v>180</v>
      </c>
      <c r="EQ120" s="32">
        <v>200</v>
      </c>
      <c r="ER120" s="32">
        <v>220</v>
      </c>
      <c r="ES120" s="32">
        <v>230</v>
      </c>
      <c r="ET120" s="32">
        <v>240</v>
      </c>
      <c r="EU120" s="32">
        <v>250</v>
      </c>
      <c r="EW120" s="32">
        <v>145</v>
      </c>
      <c r="EX120" s="32">
        <v>165</v>
      </c>
      <c r="EY120" s="32">
        <v>180</v>
      </c>
      <c r="EZ120" s="32">
        <v>200</v>
      </c>
      <c r="FA120" s="32">
        <v>220</v>
      </c>
      <c r="FB120" s="32">
        <v>230</v>
      </c>
      <c r="FC120" s="32">
        <v>240</v>
      </c>
      <c r="FD120" s="32">
        <v>250</v>
      </c>
      <c r="FF120" s="32">
        <v>145</v>
      </c>
      <c r="FG120" s="32">
        <v>165</v>
      </c>
      <c r="FH120" s="32">
        <v>180</v>
      </c>
      <c r="FI120" s="32">
        <v>200</v>
      </c>
      <c r="FJ120" s="32">
        <v>220</v>
      </c>
      <c r="FK120" s="32">
        <v>230</v>
      </c>
      <c r="FL120" s="32">
        <v>240</v>
      </c>
      <c r="FM120" s="32">
        <v>250</v>
      </c>
      <c r="FO120" s="1">
        <v>87.5</v>
      </c>
      <c r="FP120" s="1">
        <v>97.5</v>
      </c>
      <c r="FQ120" s="1">
        <v>102.5</v>
      </c>
      <c r="FR120" s="1">
        <v>112.5</v>
      </c>
      <c r="FS120" s="1">
        <v>122.5</v>
      </c>
      <c r="FT120" s="1">
        <v>132.5</v>
      </c>
      <c r="FU120" s="1">
        <v>142.5</v>
      </c>
      <c r="FW120" s="1">
        <v>87.5</v>
      </c>
      <c r="FX120" s="1">
        <v>97.5</v>
      </c>
      <c r="FY120" s="1">
        <v>102.5</v>
      </c>
      <c r="FZ120" s="1">
        <v>112.5</v>
      </c>
      <c r="GA120" s="1">
        <v>122.5</v>
      </c>
      <c r="GB120" s="1">
        <v>132.5</v>
      </c>
      <c r="GC120" s="1">
        <v>142.5</v>
      </c>
      <c r="GE120" s="1">
        <v>87.5</v>
      </c>
      <c r="GF120" s="1">
        <v>97.5</v>
      </c>
      <c r="GG120" s="1">
        <v>102.5</v>
      </c>
      <c r="GH120" s="1">
        <v>112.5</v>
      </c>
      <c r="GI120" s="1">
        <v>122.5</v>
      </c>
      <c r="GJ120" s="1">
        <v>132.5</v>
      </c>
      <c r="GK120" s="1">
        <v>142.5</v>
      </c>
      <c r="GM120" s="1">
        <v>87.5</v>
      </c>
      <c r="GN120" s="1">
        <v>97.5</v>
      </c>
      <c r="GO120" s="1">
        <v>102.5</v>
      </c>
      <c r="GP120" s="1">
        <v>112.5</v>
      </c>
      <c r="GQ120" s="1">
        <v>122.5</v>
      </c>
      <c r="GR120" s="1">
        <v>132.5</v>
      </c>
      <c r="GS120" s="1">
        <v>142.5</v>
      </c>
      <c r="GU120" s="1">
        <v>87.5</v>
      </c>
      <c r="GV120" s="1">
        <v>97.5</v>
      </c>
      <c r="GW120" s="1">
        <v>102.5</v>
      </c>
      <c r="GX120" s="1">
        <v>112.5</v>
      </c>
      <c r="GY120" s="1">
        <v>122.5</v>
      </c>
      <c r="GZ120" s="1">
        <v>132.5</v>
      </c>
      <c r="HA120" s="1">
        <v>142.5</v>
      </c>
      <c r="HC120" s="1">
        <v>87.5</v>
      </c>
      <c r="HD120" s="1">
        <v>97.5</v>
      </c>
      <c r="HE120" s="1">
        <v>102.5</v>
      </c>
      <c r="HF120" s="1">
        <v>112.5</v>
      </c>
      <c r="HG120" s="1">
        <v>122.5</v>
      </c>
      <c r="HH120" s="1">
        <v>132.5</v>
      </c>
      <c r="HI120" s="1">
        <v>142.5</v>
      </c>
      <c r="HK120" s="1">
        <v>87.5</v>
      </c>
      <c r="HL120" s="1">
        <v>97.5</v>
      </c>
      <c r="HM120" s="1">
        <v>102.5</v>
      </c>
      <c r="HN120" s="1">
        <v>112.5</v>
      </c>
      <c r="HO120" s="1">
        <v>122.5</v>
      </c>
      <c r="HP120" s="1">
        <v>132.5</v>
      </c>
      <c r="HQ120" s="1">
        <v>142.5</v>
      </c>
      <c r="HS120" s="1">
        <v>87.5</v>
      </c>
      <c r="HT120" s="1">
        <v>97.5</v>
      </c>
      <c r="HU120" s="1">
        <v>102.5</v>
      </c>
      <c r="HV120" s="1">
        <v>112.5</v>
      </c>
      <c r="HW120" s="1">
        <v>122.5</v>
      </c>
      <c r="HX120" s="1">
        <v>132.5</v>
      </c>
      <c r="HY120" s="1">
        <v>142.5</v>
      </c>
      <c r="IA120" s="1">
        <v>87.5</v>
      </c>
      <c r="IB120" s="1">
        <v>97.5</v>
      </c>
      <c r="IC120" s="1">
        <v>102.5</v>
      </c>
      <c r="ID120" s="1">
        <v>112.5</v>
      </c>
      <c r="IE120" s="1">
        <v>122.5</v>
      </c>
      <c r="IF120" s="1">
        <v>132.5</v>
      </c>
      <c r="IG120" s="1">
        <v>142.5</v>
      </c>
    </row>
    <row r="121" spans="1:249" x14ac:dyDescent="0.15">
      <c r="A121" s="4" t="s">
        <v>101</v>
      </c>
      <c r="B121" s="2">
        <v>8</v>
      </c>
      <c r="C121" s="4" t="s">
        <v>101</v>
      </c>
      <c r="E121" s="27">
        <v>28.4</v>
      </c>
      <c r="F121" s="23"/>
      <c r="G121" s="10">
        <v>2.5328680000000001</v>
      </c>
      <c r="I121" s="5">
        <v>70</v>
      </c>
      <c r="J121" s="5">
        <v>75</v>
      </c>
      <c r="K121" s="5">
        <v>85</v>
      </c>
      <c r="L121" s="5">
        <v>92.5</v>
      </c>
      <c r="M121" s="5">
        <v>102.5</v>
      </c>
      <c r="N121" s="5">
        <v>112.5</v>
      </c>
      <c r="O121" s="5">
        <v>122.5</v>
      </c>
      <c r="P121" s="30">
        <v>87.5</v>
      </c>
      <c r="Q121" s="30">
        <v>97.5</v>
      </c>
      <c r="R121" s="30">
        <v>102.5</v>
      </c>
      <c r="S121" s="30">
        <v>112.5</v>
      </c>
      <c r="T121" s="30">
        <v>122.5</v>
      </c>
      <c r="U121" s="30">
        <v>132.5</v>
      </c>
      <c r="V121" s="30">
        <v>142.5</v>
      </c>
      <c r="W121" s="5"/>
      <c r="X121" s="5">
        <v>87.5</v>
      </c>
      <c r="Y121" s="5">
        <v>97.5</v>
      </c>
      <c r="Z121" s="5">
        <v>102.5</v>
      </c>
      <c r="AA121" s="5">
        <v>112.5</v>
      </c>
      <c r="AB121" s="5">
        <v>122.5</v>
      </c>
      <c r="AC121" s="5">
        <v>132.5</v>
      </c>
      <c r="AD121" s="5">
        <v>142.5</v>
      </c>
      <c r="AE121" s="5"/>
      <c r="AF121" s="1"/>
      <c r="AG121" s="1">
        <v>100</v>
      </c>
      <c r="AH121" s="1">
        <v>110</v>
      </c>
      <c r="AI121" s="1">
        <v>120</v>
      </c>
      <c r="AJ121" s="1">
        <v>130</v>
      </c>
      <c r="AK121" s="1">
        <v>140</v>
      </c>
      <c r="AL121" s="1">
        <v>150</v>
      </c>
      <c r="AM121" s="1">
        <v>160</v>
      </c>
      <c r="AN121" s="1"/>
      <c r="AO121" s="1"/>
      <c r="AP121" s="32">
        <v>100</v>
      </c>
      <c r="AQ121" s="32">
        <v>115</v>
      </c>
      <c r="AR121" s="32">
        <v>130</v>
      </c>
      <c r="AS121" s="32">
        <v>150</v>
      </c>
      <c r="AT121" s="32">
        <v>165</v>
      </c>
      <c r="AU121" s="32">
        <v>185</v>
      </c>
      <c r="AV121" s="32">
        <v>200</v>
      </c>
      <c r="AW121" s="32">
        <v>210</v>
      </c>
      <c r="AX121" s="32"/>
      <c r="AY121" s="32"/>
      <c r="AZ121" s="32"/>
      <c r="BA121" s="32"/>
      <c r="BB121" s="32"/>
      <c r="BC121" s="32"/>
      <c r="BD121" s="32"/>
      <c r="BE121" s="32"/>
      <c r="BF121" s="32"/>
      <c r="BG121" s="32">
        <v>145</v>
      </c>
      <c r="BH121" s="32">
        <v>165</v>
      </c>
      <c r="BI121" s="32">
        <v>180</v>
      </c>
      <c r="BJ121" s="32">
        <v>200</v>
      </c>
      <c r="BK121" s="32">
        <v>220</v>
      </c>
      <c r="BL121" s="32">
        <v>230</v>
      </c>
      <c r="BM121" s="32">
        <v>240</v>
      </c>
      <c r="BN121" s="32">
        <v>250</v>
      </c>
      <c r="BO121" s="32"/>
      <c r="BP121" s="33">
        <v>145</v>
      </c>
      <c r="BQ121" s="33">
        <v>165</v>
      </c>
      <c r="BR121" s="33">
        <v>180</v>
      </c>
      <c r="BS121" s="33">
        <v>200</v>
      </c>
      <c r="BT121" s="33">
        <v>220</v>
      </c>
      <c r="BU121" s="33">
        <v>230</v>
      </c>
      <c r="BV121" s="33">
        <v>240</v>
      </c>
      <c r="BW121" s="33">
        <v>250</v>
      </c>
      <c r="BX121" s="32"/>
      <c r="BY121" s="32"/>
      <c r="BZ121" s="32"/>
      <c r="CA121" s="32"/>
      <c r="CB121" s="32">
        <v>175</v>
      </c>
      <c r="CC121" s="32">
        <v>195</v>
      </c>
      <c r="CD121" s="32">
        <v>215</v>
      </c>
      <c r="CE121" s="32">
        <v>235</v>
      </c>
      <c r="CF121" s="32">
        <v>250</v>
      </c>
      <c r="CG121" s="32">
        <v>260</v>
      </c>
      <c r="CH121" s="32">
        <v>275</v>
      </c>
      <c r="CI121" s="32">
        <v>280</v>
      </c>
      <c r="CJ121" s="32"/>
      <c r="CK121" s="32"/>
      <c r="CL121" s="32">
        <v>175</v>
      </c>
      <c r="CM121" s="32">
        <v>195</v>
      </c>
      <c r="CN121" s="32">
        <v>215</v>
      </c>
      <c r="CO121" s="32">
        <v>235</v>
      </c>
      <c r="CP121" s="32">
        <v>250</v>
      </c>
      <c r="CQ121" s="32">
        <v>260</v>
      </c>
      <c r="CR121" s="32">
        <v>275</v>
      </c>
      <c r="CS121" s="32">
        <v>280</v>
      </c>
      <c r="CT121" s="32"/>
      <c r="CU121" s="32">
        <v>175</v>
      </c>
      <c r="CV121" s="32">
        <v>195</v>
      </c>
      <c r="CW121" s="32">
        <v>215</v>
      </c>
      <c r="CX121" s="32">
        <v>235</v>
      </c>
      <c r="CY121" s="32">
        <v>250</v>
      </c>
      <c r="CZ121" s="32">
        <v>260</v>
      </c>
      <c r="DA121" s="32">
        <v>275</v>
      </c>
      <c r="DB121" s="32">
        <v>280</v>
      </c>
      <c r="DC121" s="34"/>
      <c r="DD121" s="32">
        <v>175</v>
      </c>
      <c r="DE121" s="32">
        <v>195</v>
      </c>
      <c r="DF121" s="32">
        <v>215</v>
      </c>
      <c r="DG121" s="32">
        <v>235</v>
      </c>
      <c r="DH121" s="32">
        <v>250</v>
      </c>
      <c r="DI121" s="32">
        <v>260</v>
      </c>
      <c r="DJ121" s="32">
        <v>275</v>
      </c>
      <c r="DK121" s="32">
        <v>280</v>
      </c>
      <c r="DM121" s="32">
        <v>175</v>
      </c>
      <c r="DN121" s="32">
        <v>195</v>
      </c>
      <c r="DO121" s="32">
        <v>215</v>
      </c>
      <c r="DP121" s="32">
        <v>235</v>
      </c>
      <c r="DQ121" s="32">
        <v>250</v>
      </c>
      <c r="DR121" s="32">
        <v>260</v>
      </c>
      <c r="DS121" s="32">
        <v>275</v>
      </c>
      <c r="DT121" s="32">
        <v>280</v>
      </c>
      <c r="DV121" s="32">
        <v>175</v>
      </c>
      <c r="DW121" s="32">
        <v>195</v>
      </c>
      <c r="DX121" s="32">
        <v>215</v>
      </c>
      <c r="DY121" s="32">
        <v>235</v>
      </c>
      <c r="DZ121" s="32">
        <v>250</v>
      </c>
      <c r="EA121" s="32">
        <v>260</v>
      </c>
      <c r="EB121" s="32">
        <v>275</v>
      </c>
      <c r="EC121" s="32">
        <v>280</v>
      </c>
      <c r="EE121" s="32">
        <v>175</v>
      </c>
      <c r="EF121" s="32">
        <v>195</v>
      </c>
      <c r="EG121" s="32">
        <v>215</v>
      </c>
      <c r="EH121" s="32">
        <v>235</v>
      </c>
      <c r="EI121" s="32">
        <v>250</v>
      </c>
      <c r="EJ121" s="32">
        <v>260</v>
      </c>
      <c r="EK121" s="32">
        <v>275</v>
      </c>
      <c r="EL121" s="32">
        <v>280</v>
      </c>
      <c r="EN121" s="32">
        <v>175</v>
      </c>
      <c r="EO121" s="32">
        <v>195</v>
      </c>
      <c r="EP121" s="32">
        <v>215</v>
      </c>
      <c r="EQ121" s="32">
        <v>235</v>
      </c>
      <c r="ER121" s="32">
        <v>250</v>
      </c>
      <c r="ES121" s="32">
        <v>260</v>
      </c>
      <c r="ET121" s="32">
        <v>275</v>
      </c>
      <c r="EU121" s="32">
        <v>280</v>
      </c>
      <c r="EW121" s="32">
        <v>175</v>
      </c>
      <c r="EX121" s="32">
        <v>195</v>
      </c>
      <c r="EY121" s="32">
        <v>215</v>
      </c>
      <c r="EZ121" s="32">
        <v>235</v>
      </c>
      <c r="FA121" s="32">
        <v>250</v>
      </c>
      <c r="FB121" s="32">
        <v>260</v>
      </c>
      <c r="FC121" s="32">
        <v>275</v>
      </c>
      <c r="FD121" s="32">
        <v>280</v>
      </c>
      <c r="FF121" s="32">
        <v>175</v>
      </c>
      <c r="FG121" s="32">
        <v>195</v>
      </c>
      <c r="FH121" s="32">
        <v>215</v>
      </c>
      <c r="FI121" s="32">
        <v>235</v>
      </c>
      <c r="FJ121" s="32">
        <v>250</v>
      </c>
      <c r="FK121" s="32">
        <v>260</v>
      </c>
      <c r="FL121" s="32">
        <v>275</v>
      </c>
      <c r="FM121" s="32">
        <v>280</v>
      </c>
      <c r="FO121" s="1">
        <v>100</v>
      </c>
      <c r="FP121" s="1">
        <v>110</v>
      </c>
      <c r="FQ121" s="1">
        <v>120</v>
      </c>
      <c r="FR121" s="1">
        <v>130</v>
      </c>
      <c r="FS121" s="1">
        <v>140</v>
      </c>
      <c r="FT121" s="1">
        <v>150</v>
      </c>
      <c r="FU121" s="1">
        <v>160</v>
      </c>
      <c r="FW121" s="1">
        <v>100</v>
      </c>
      <c r="FX121" s="1">
        <v>110</v>
      </c>
      <c r="FY121" s="1">
        <v>120</v>
      </c>
      <c r="FZ121" s="1">
        <v>130</v>
      </c>
      <c r="GA121" s="1">
        <v>140</v>
      </c>
      <c r="GB121" s="1">
        <v>150</v>
      </c>
      <c r="GC121" s="1">
        <v>160</v>
      </c>
      <c r="GE121" s="1">
        <v>100</v>
      </c>
      <c r="GF121" s="1">
        <v>110</v>
      </c>
      <c r="GG121" s="1">
        <v>120</v>
      </c>
      <c r="GH121" s="1">
        <v>130</v>
      </c>
      <c r="GI121" s="1">
        <v>140</v>
      </c>
      <c r="GJ121" s="1">
        <v>150</v>
      </c>
      <c r="GK121" s="1">
        <v>160</v>
      </c>
      <c r="GM121" s="1">
        <v>100</v>
      </c>
      <c r="GN121" s="1">
        <v>110</v>
      </c>
      <c r="GO121" s="1">
        <v>120</v>
      </c>
      <c r="GP121" s="1">
        <v>130</v>
      </c>
      <c r="GQ121" s="1">
        <v>140</v>
      </c>
      <c r="GR121" s="1">
        <v>150</v>
      </c>
      <c r="GS121" s="1">
        <v>160</v>
      </c>
      <c r="GU121" s="1">
        <v>100</v>
      </c>
      <c r="GV121" s="1">
        <v>110</v>
      </c>
      <c r="GW121" s="1">
        <v>120</v>
      </c>
      <c r="GX121" s="1">
        <v>130</v>
      </c>
      <c r="GY121" s="1">
        <v>140</v>
      </c>
      <c r="GZ121" s="1">
        <v>150</v>
      </c>
      <c r="HA121" s="1">
        <v>160</v>
      </c>
      <c r="HC121" s="1">
        <v>100</v>
      </c>
      <c r="HD121" s="1">
        <v>110</v>
      </c>
      <c r="HE121" s="1">
        <v>120</v>
      </c>
      <c r="HF121" s="1">
        <v>130</v>
      </c>
      <c r="HG121" s="1">
        <v>140</v>
      </c>
      <c r="HH121" s="1">
        <v>150</v>
      </c>
      <c r="HI121" s="1">
        <v>160</v>
      </c>
      <c r="HK121" s="1">
        <v>100</v>
      </c>
      <c r="HL121" s="1">
        <v>110</v>
      </c>
      <c r="HM121" s="1">
        <v>120</v>
      </c>
      <c r="HN121" s="1">
        <v>130</v>
      </c>
      <c r="HO121" s="1">
        <v>140</v>
      </c>
      <c r="HP121" s="1">
        <v>150</v>
      </c>
      <c r="HQ121" s="1">
        <v>160</v>
      </c>
      <c r="HS121" s="1">
        <v>100</v>
      </c>
      <c r="HT121" s="1">
        <v>110</v>
      </c>
      <c r="HU121" s="1">
        <v>120</v>
      </c>
      <c r="HV121" s="1">
        <v>130</v>
      </c>
      <c r="HW121" s="1">
        <v>140</v>
      </c>
      <c r="HX121" s="1">
        <v>150</v>
      </c>
      <c r="HY121" s="1">
        <v>160</v>
      </c>
      <c r="IA121" s="1">
        <v>100</v>
      </c>
      <c r="IB121" s="1">
        <v>110</v>
      </c>
      <c r="IC121" s="1">
        <v>120</v>
      </c>
      <c r="ID121" s="1">
        <v>130</v>
      </c>
      <c r="IE121" s="1">
        <v>140</v>
      </c>
      <c r="IF121" s="1">
        <v>150</v>
      </c>
      <c r="IG121" s="1">
        <v>160</v>
      </c>
    </row>
    <row r="122" spans="1:249" x14ac:dyDescent="0.15">
      <c r="A122" s="4" t="s">
        <v>102</v>
      </c>
      <c r="B122" s="2">
        <v>5</v>
      </c>
      <c r="C122" s="4" t="s">
        <v>102</v>
      </c>
      <c r="E122" s="27">
        <v>28.5</v>
      </c>
      <c r="F122" s="23"/>
      <c r="G122" s="10">
        <v>2.5211700000000001</v>
      </c>
      <c r="I122" s="5">
        <v>80</v>
      </c>
      <c r="J122" s="5">
        <v>87.5</v>
      </c>
      <c r="K122" s="5">
        <v>97.5</v>
      </c>
      <c r="L122" s="5">
        <v>102.5</v>
      </c>
      <c r="M122" s="5">
        <v>112.5</v>
      </c>
      <c r="N122" s="5">
        <v>122.5</v>
      </c>
      <c r="O122" s="5">
        <v>132.5</v>
      </c>
      <c r="P122" s="30">
        <v>95</v>
      </c>
      <c r="Q122" s="30">
        <v>105</v>
      </c>
      <c r="R122" s="30">
        <v>110</v>
      </c>
      <c r="S122" s="30">
        <v>120</v>
      </c>
      <c r="T122" s="30">
        <v>130</v>
      </c>
      <c r="U122" s="30">
        <v>140</v>
      </c>
      <c r="V122" s="30">
        <v>150</v>
      </c>
      <c r="W122" s="5"/>
      <c r="X122" s="5">
        <v>100</v>
      </c>
      <c r="Y122" s="5">
        <v>110</v>
      </c>
      <c r="Z122" s="5">
        <v>120</v>
      </c>
      <c r="AA122" s="5">
        <v>130</v>
      </c>
      <c r="AB122" s="5">
        <v>140</v>
      </c>
      <c r="AC122" s="5">
        <v>150</v>
      </c>
      <c r="AD122" s="5">
        <v>160</v>
      </c>
      <c r="AE122" s="5"/>
      <c r="AF122" s="1"/>
      <c r="AG122" s="1">
        <v>115</v>
      </c>
      <c r="AH122" s="1">
        <v>125</v>
      </c>
      <c r="AI122" s="1">
        <v>135</v>
      </c>
      <c r="AJ122" s="1">
        <v>145</v>
      </c>
      <c r="AK122" s="1">
        <v>155</v>
      </c>
      <c r="AL122" s="1">
        <v>165</v>
      </c>
      <c r="AM122" s="1">
        <v>175</v>
      </c>
      <c r="AN122" s="1"/>
      <c r="AO122" s="1"/>
      <c r="AP122" s="32">
        <v>110</v>
      </c>
      <c r="AQ122" s="32">
        <v>125</v>
      </c>
      <c r="AR122" s="32">
        <v>145</v>
      </c>
      <c r="AS122" s="32">
        <v>165</v>
      </c>
      <c r="AT122" s="32">
        <v>180</v>
      </c>
      <c r="AU122" s="32">
        <v>200</v>
      </c>
      <c r="AV122" s="32">
        <v>220</v>
      </c>
      <c r="AW122" s="32">
        <v>230</v>
      </c>
      <c r="AX122" s="32"/>
      <c r="AY122" s="32"/>
      <c r="AZ122" s="32"/>
      <c r="BA122" s="32"/>
      <c r="BB122" s="32"/>
      <c r="BC122" s="32"/>
      <c r="BD122" s="32"/>
      <c r="BE122" s="32"/>
      <c r="BF122" s="32"/>
      <c r="BG122" s="32">
        <v>175</v>
      </c>
      <c r="BH122" s="32">
        <v>195</v>
      </c>
      <c r="BI122" s="32">
        <v>215</v>
      </c>
      <c r="BJ122" s="32">
        <v>235</v>
      </c>
      <c r="BK122" s="32">
        <v>250</v>
      </c>
      <c r="BL122" s="32">
        <v>260</v>
      </c>
      <c r="BM122" s="32">
        <v>275</v>
      </c>
      <c r="BN122" s="32">
        <v>280</v>
      </c>
      <c r="BO122" s="32"/>
      <c r="BP122" s="33">
        <v>160</v>
      </c>
      <c r="BQ122" s="33">
        <v>180</v>
      </c>
      <c r="BR122" s="33">
        <v>200</v>
      </c>
      <c r="BS122" s="33">
        <v>220</v>
      </c>
      <c r="BT122" s="33">
        <v>235</v>
      </c>
      <c r="BU122" s="33">
        <v>245</v>
      </c>
      <c r="BV122" s="33">
        <v>255</v>
      </c>
      <c r="BW122" s="33">
        <v>265</v>
      </c>
      <c r="BX122" s="32"/>
      <c r="BY122" s="32"/>
      <c r="BZ122" s="32"/>
      <c r="CA122" s="32"/>
      <c r="CB122" s="32">
        <v>210</v>
      </c>
      <c r="CC122" s="32">
        <v>230</v>
      </c>
      <c r="CD122" s="32">
        <v>250</v>
      </c>
      <c r="CE122" s="32">
        <v>270</v>
      </c>
      <c r="CF122" s="32">
        <v>290</v>
      </c>
      <c r="CG122" s="32">
        <v>300</v>
      </c>
      <c r="CH122" s="32">
        <v>310</v>
      </c>
      <c r="CI122" s="32">
        <v>325</v>
      </c>
      <c r="CJ122" s="32"/>
      <c r="CK122" s="32"/>
      <c r="CL122" s="32">
        <v>210</v>
      </c>
      <c r="CM122" s="32">
        <v>230</v>
      </c>
      <c r="CN122" s="32">
        <v>250</v>
      </c>
      <c r="CO122" s="32">
        <v>270</v>
      </c>
      <c r="CP122" s="32">
        <v>290</v>
      </c>
      <c r="CQ122" s="32">
        <v>300</v>
      </c>
      <c r="CR122" s="32">
        <v>310</v>
      </c>
      <c r="CS122" s="32">
        <v>325</v>
      </c>
      <c r="CT122" s="32"/>
      <c r="CU122" s="32">
        <v>210</v>
      </c>
      <c r="CV122" s="32">
        <v>230</v>
      </c>
      <c r="CW122" s="32">
        <v>250</v>
      </c>
      <c r="CX122" s="32">
        <v>270</v>
      </c>
      <c r="CY122" s="32">
        <v>290</v>
      </c>
      <c r="CZ122" s="32">
        <v>300</v>
      </c>
      <c r="DA122" s="32">
        <v>310</v>
      </c>
      <c r="DB122" s="32">
        <v>325</v>
      </c>
      <c r="DC122" s="34"/>
      <c r="DD122" s="32">
        <v>210</v>
      </c>
      <c r="DE122" s="32">
        <v>230</v>
      </c>
      <c r="DF122" s="32">
        <v>250</v>
      </c>
      <c r="DG122" s="32">
        <v>270</v>
      </c>
      <c r="DH122" s="32">
        <v>290</v>
      </c>
      <c r="DI122" s="32">
        <v>300</v>
      </c>
      <c r="DJ122" s="32">
        <v>310</v>
      </c>
      <c r="DK122" s="32">
        <v>325</v>
      </c>
      <c r="DM122" s="32">
        <v>210</v>
      </c>
      <c r="DN122" s="32">
        <v>230</v>
      </c>
      <c r="DO122" s="32">
        <v>250</v>
      </c>
      <c r="DP122" s="32">
        <v>270</v>
      </c>
      <c r="DQ122" s="32">
        <v>290</v>
      </c>
      <c r="DR122" s="32">
        <v>300</v>
      </c>
      <c r="DS122" s="32">
        <v>310</v>
      </c>
      <c r="DT122" s="32">
        <v>325</v>
      </c>
      <c r="DV122" s="32">
        <v>210</v>
      </c>
      <c r="DW122" s="32">
        <v>230</v>
      </c>
      <c r="DX122" s="32">
        <v>250</v>
      </c>
      <c r="DY122" s="32">
        <v>270</v>
      </c>
      <c r="DZ122" s="32">
        <v>290</v>
      </c>
      <c r="EA122" s="32">
        <v>300</v>
      </c>
      <c r="EB122" s="32">
        <v>310</v>
      </c>
      <c r="EC122" s="32">
        <v>325</v>
      </c>
      <c r="EE122" s="32">
        <v>210</v>
      </c>
      <c r="EF122" s="32">
        <v>230</v>
      </c>
      <c r="EG122" s="32">
        <v>250</v>
      </c>
      <c r="EH122" s="32">
        <v>270</v>
      </c>
      <c r="EI122" s="32">
        <v>290</v>
      </c>
      <c r="EJ122" s="32">
        <v>300</v>
      </c>
      <c r="EK122" s="32">
        <v>310</v>
      </c>
      <c r="EL122" s="32">
        <v>325</v>
      </c>
      <c r="EN122" s="32">
        <v>210</v>
      </c>
      <c r="EO122" s="32">
        <v>230</v>
      </c>
      <c r="EP122" s="32">
        <v>250</v>
      </c>
      <c r="EQ122" s="32">
        <v>270</v>
      </c>
      <c r="ER122" s="32">
        <v>290</v>
      </c>
      <c r="ES122" s="32">
        <v>300</v>
      </c>
      <c r="ET122" s="32">
        <v>310</v>
      </c>
      <c r="EU122" s="32">
        <v>325</v>
      </c>
      <c r="EW122" s="32">
        <v>210</v>
      </c>
      <c r="EX122" s="32">
        <v>230</v>
      </c>
      <c r="EY122" s="32">
        <v>250</v>
      </c>
      <c r="EZ122" s="32">
        <v>270</v>
      </c>
      <c r="FA122" s="32">
        <v>290</v>
      </c>
      <c r="FB122" s="32">
        <v>300</v>
      </c>
      <c r="FC122" s="32">
        <v>310</v>
      </c>
      <c r="FD122" s="32">
        <v>325</v>
      </c>
      <c r="FF122" s="32">
        <v>210</v>
      </c>
      <c r="FG122" s="32">
        <v>230</v>
      </c>
      <c r="FH122" s="32">
        <v>250</v>
      </c>
      <c r="FI122" s="32">
        <v>270</v>
      </c>
      <c r="FJ122" s="32">
        <v>290</v>
      </c>
      <c r="FK122" s="32">
        <v>300</v>
      </c>
      <c r="FL122" s="32">
        <v>310</v>
      </c>
      <c r="FM122" s="32">
        <v>325</v>
      </c>
      <c r="FO122" s="1">
        <v>115</v>
      </c>
      <c r="FP122" s="1">
        <v>125</v>
      </c>
      <c r="FQ122" s="1">
        <v>135</v>
      </c>
      <c r="FR122" s="1">
        <v>145</v>
      </c>
      <c r="FS122" s="1">
        <v>155</v>
      </c>
      <c r="FT122" s="1">
        <v>165</v>
      </c>
      <c r="FU122" s="1">
        <v>175</v>
      </c>
      <c r="FW122" s="1">
        <v>115</v>
      </c>
      <c r="FX122" s="1">
        <v>125</v>
      </c>
      <c r="FY122" s="1">
        <v>135</v>
      </c>
      <c r="FZ122" s="1">
        <v>145</v>
      </c>
      <c r="GA122" s="1">
        <v>155</v>
      </c>
      <c r="GB122" s="1">
        <v>165</v>
      </c>
      <c r="GC122" s="1">
        <v>175</v>
      </c>
      <c r="GE122" s="1">
        <v>115</v>
      </c>
      <c r="GF122" s="1">
        <v>125</v>
      </c>
      <c r="GG122" s="1">
        <v>135</v>
      </c>
      <c r="GH122" s="1">
        <v>145</v>
      </c>
      <c r="GI122" s="1">
        <v>155</v>
      </c>
      <c r="GJ122" s="1">
        <v>165</v>
      </c>
      <c r="GK122" s="1">
        <v>175</v>
      </c>
      <c r="GM122" s="1">
        <v>115</v>
      </c>
      <c r="GN122" s="1">
        <v>125</v>
      </c>
      <c r="GO122" s="1">
        <v>135</v>
      </c>
      <c r="GP122" s="1">
        <v>145</v>
      </c>
      <c r="GQ122" s="1">
        <v>155</v>
      </c>
      <c r="GR122" s="1">
        <v>165</v>
      </c>
      <c r="GS122" s="1">
        <v>175</v>
      </c>
      <c r="GU122" s="1">
        <v>115</v>
      </c>
      <c r="GV122" s="1">
        <v>125</v>
      </c>
      <c r="GW122" s="1">
        <v>135</v>
      </c>
      <c r="GX122" s="1">
        <v>145</v>
      </c>
      <c r="GY122" s="1">
        <v>155</v>
      </c>
      <c r="GZ122" s="1">
        <v>165</v>
      </c>
      <c r="HA122" s="1">
        <v>175</v>
      </c>
      <c r="HC122" s="1">
        <v>115</v>
      </c>
      <c r="HD122" s="1">
        <v>125</v>
      </c>
      <c r="HE122" s="1">
        <v>135</v>
      </c>
      <c r="HF122" s="1">
        <v>145</v>
      </c>
      <c r="HG122" s="1">
        <v>155</v>
      </c>
      <c r="HH122" s="1">
        <v>165</v>
      </c>
      <c r="HI122" s="1">
        <v>175</v>
      </c>
      <c r="HK122" s="1">
        <v>115</v>
      </c>
      <c r="HL122" s="1">
        <v>125</v>
      </c>
      <c r="HM122" s="1">
        <v>135</v>
      </c>
      <c r="HN122" s="1">
        <v>145</v>
      </c>
      <c r="HO122" s="1">
        <v>155</v>
      </c>
      <c r="HP122" s="1">
        <v>165</v>
      </c>
      <c r="HQ122" s="1">
        <v>175</v>
      </c>
      <c r="HS122" s="1">
        <v>115</v>
      </c>
      <c r="HT122" s="1">
        <v>125</v>
      </c>
      <c r="HU122" s="1">
        <v>135</v>
      </c>
      <c r="HV122" s="1">
        <v>145</v>
      </c>
      <c r="HW122" s="1">
        <v>155</v>
      </c>
      <c r="HX122" s="1">
        <v>165</v>
      </c>
      <c r="HY122" s="1">
        <v>175</v>
      </c>
      <c r="IA122" s="1">
        <v>115</v>
      </c>
      <c r="IB122" s="1">
        <v>125</v>
      </c>
      <c r="IC122" s="1">
        <v>135</v>
      </c>
      <c r="ID122" s="1">
        <v>145</v>
      </c>
      <c r="IE122" s="1">
        <v>155</v>
      </c>
      <c r="IF122" s="1">
        <v>165</v>
      </c>
      <c r="IG122" s="1">
        <v>175</v>
      </c>
    </row>
    <row r="123" spans="1:249" ht="12.75" x14ac:dyDescent="0.2">
      <c r="A123" s="4" t="s">
        <v>103</v>
      </c>
      <c r="B123" s="2">
        <v>3</v>
      </c>
      <c r="C123" s="4" t="s">
        <v>103</v>
      </c>
      <c r="E123" s="27">
        <v>28.6</v>
      </c>
      <c r="F123" s="23"/>
      <c r="G123" s="10">
        <v>2.509595</v>
      </c>
      <c r="I123" s="5">
        <v>95</v>
      </c>
      <c r="J123" s="5">
        <v>100</v>
      </c>
      <c r="K123" s="5">
        <v>110</v>
      </c>
      <c r="L123" s="5">
        <v>120</v>
      </c>
      <c r="M123" s="5">
        <v>130</v>
      </c>
      <c r="N123" s="5">
        <v>140</v>
      </c>
      <c r="O123" s="5">
        <v>150</v>
      </c>
      <c r="P123" s="30">
        <v>115</v>
      </c>
      <c r="Q123" s="31">
        <v>125</v>
      </c>
      <c r="R123" s="30">
        <v>135</v>
      </c>
      <c r="S123" s="30">
        <v>145</v>
      </c>
      <c r="T123" s="30">
        <v>155</v>
      </c>
      <c r="U123" s="30">
        <v>165</v>
      </c>
      <c r="V123" s="30">
        <v>175</v>
      </c>
      <c r="W123" s="5"/>
      <c r="X123" s="5">
        <v>115</v>
      </c>
      <c r="Y123" s="6">
        <v>125</v>
      </c>
      <c r="Z123" s="5">
        <v>135</v>
      </c>
      <c r="AA123" s="5">
        <v>145</v>
      </c>
      <c r="AB123" s="5">
        <v>155</v>
      </c>
      <c r="AC123" s="5">
        <v>165</v>
      </c>
      <c r="AD123" s="5">
        <v>175</v>
      </c>
      <c r="AE123" s="1"/>
      <c r="AF123" s="1"/>
      <c r="AG123" s="1">
        <v>135</v>
      </c>
      <c r="AH123" s="1">
        <v>145</v>
      </c>
      <c r="AI123" s="1">
        <v>155</v>
      </c>
      <c r="AJ123" s="1">
        <v>165</v>
      </c>
      <c r="AK123" s="1">
        <v>175</v>
      </c>
      <c r="AL123" s="1">
        <v>185</v>
      </c>
      <c r="AM123" s="1">
        <v>200</v>
      </c>
      <c r="AN123" s="1"/>
      <c r="AO123" s="1"/>
      <c r="AP123" s="32">
        <v>135</v>
      </c>
      <c r="AQ123" s="32">
        <v>150</v>
      </c>
      <c r="AR123" s="32">
        <v>175</v>
      </c>
      <c r="AS123" s="32">
        <v>195</v>
      </c>
      <c r="AT123" s="32">
        <v>215</v>
      </c>
      <c r="AU123" s="32">
        <v>235</v>
      </c>
      <c r="AV123" s="32">
        <v>250</v>
      </c>
      <c r="AW123" s="32">
        <v>260</v>
      </c>
      <c r="AX123" s="32"/>
      <c r="AY123" s="32"/>
      <c r="AZ123" s="32"/>
      <c r="BA123" s="32"/>
      <c r="BB123" s="32"/>
      <c r="BC123" s="32"/>
      <c r="BD123" s="32"/>
      <c r="BE123" s="32"/>
      <c r="BF123" s="32"/>
      <c r="BG123" s="32">
        <v>210</v>
      </c>
      <c r="BH123" s="32">
        <v>230</v>
      </c>
      <c r="BI123" s="32">
        <v>250</v>
      </c>
      <c r="BJ123" s="32">
        <v>270</v>
      </c>
      <c r="BK123" s="32">
        <v>290</v>
      </c>
      <c r="BL123" s="32">
        <v>300</v>
      </c>
      <c r="BM123" s="32">
        <v>310</v>
      </c>
      <c r="BN123" s="32">
        <v>325</v>
      </c>
      <c r="BO123" s="32"/>
      <c r="BP123" s="33">
        <v>210</v>
      </c>
      <c r="BQ123" s="33">
        <v>230</v>
      </c>
      <c r="BR123" s="33">
        <v>250</v>
      </c>
      <c r="BS123" s="33">
        <v>270</v>
      </c>
      <c r="BT123" s="33">
        <v>290</v>
      </c>
      <c r="BU123" s="33">
        <v>300</v>
      </c>
      <c r="BV123" s="33">
        <v>310</v>
      </c>
      <c r="BW123" s="33">
        <v>325</v>
      </c>
      <c r="BX123" s="34"/>
      <c r="BY123" s="34"/>
      <c r="BZ123" s="34"/>
      <c r="CA123" s="34"/>
      <c r="CB123" s="32">
        <v>230</v>
      </c>
      <c r="CC123" s="32">
        <v>255</v>
      </c>
      <c r="CD123" s="32">
        <v>275</v>
      </c>
      <c r="CE123" s="32">
        <v>300</v>
      </c>
      <c r="CF123" s="32">
        <v>315</v>
      </c>
      <c r="CG123" s="32">
        <v>335</v>
      </c>
      <c r="CH123" s="32">
        <v>345</v>
      </c>
      <c r="CI123" s="32">
        <v>355</v>
      </c>
      <c r="CJ123" s="32"/>
      <c r="CK123" s="32"/>
      <c r="CL123" s="32">
        <v>230</v>
      </c>
      <c r="CM123" s="32">
        <v>255</v>
      </c>
      <c r="CN123" s="32">
        <v>275</v>
      </c>
      <c r="CO123" s="32">
        <v>300</v>
      </c>
      <c r="CP123" s="32">
        <v>315</v>
      </c>
      <c r="CQ123" s="32">
        <v>335</v>
      </c>
      <c r="CR123" s="32">
        <v>345</v>
      </c>
      <c r="CS123" s="32">
        <v>355</v>
      </c>
      <c r="CT123" s="32"/>
      <c r="CU123" s="32">
        <v>230</v>
      </c>
      <c r="CV123" s="32">
        <v>255</v>
      </c>
      <c r="CW123" s="32">
        <v>275</v>
      </c>
      <c r="CX123" s="32">
        <v>300</v>
      </c>
      <c r="CY123" s="32">
        <v>315</v>
      </c>
      <c r="CZ123" s="32">
        <v>335</v>
      </c>
      <c r="DA123" s="32">
        <v>345</v>
      </c>
      <c r="DB123" s="32">
        <v>355</v>
      </c>
      <c r="DC123" s="34"/>
      <c r="DD123" s="32">
        <v>230</v>
      </c>
      <c r="DE123" s="32">
        <v>255</v>
      </c>
      <c r="DF123" s="32">
        <v>275</v>
      </c>
      <c r="DG123" s="32">
        <v>300</v>
      </c>
      <c r="DH123" s="32">
        <v>315</v>
      </c>
      <c r="DI123" s="32">
        <v>335</v>
      </c>
      <c r="DJ123" s="32">
        <v>345</v>
      </c>
      <c r="DK123" s="32">
        <v>355</v>
      </c>
      <c r="DM123" s="32">
        <v>230</v>
      </c>
      <c r="DN123" s="32">
        <v>255</v>
      </c>
      <c r="DO123" s="32">
        <v>275</v>
      </c>
      <c r="DP123" s="32">
        <v>300</v>
      </c>
      <c r="DQ123" s="32">
        <v>315</v>
      </c>
      <c r="DR123" s="32">
        <v>335</v>
      </c>
      <c r="DS123" s="32">
        <v>345</v>
      </c>
      <c r="DT123" s="32">
        <v>355</v>
      </c>
      <c r="DV123" s="32">
        <v>230</v>
      </c>
      <c r="DW123" s="32">
        <v>255</v>
      </c>
      <c r="DX123" s="32">
        <v>275</v>
      </c>
      <c r="DY123" s="32">
        <v>300</v>
      </c>
      <c r="DZ123" s="32">
        <v>315</v>
      </c>
      <c r="EA123" s="32">
        <v>335</v>
      </c>
      <c r="EB123" s="32">
        <v>345</v>
      </c>
      <c r="EC123" s="32">
        <v>355</v>
      </c>
      <c r="EE123" s="32">
        <v>230</v>
      </c>
      <c r="EF123" s="32">
        <v>255</v>
      </c>
      <c r="EG123" s="32">
        <v>275</v>
      </c>
      <c r="EH123" s="32">
        <v>300</v>
      </c>
      <c r="EI123" s="32">
        <v>315</v>
      </c>
      <c r="EJ123" s="32">
        <v>335</v>
      </c>
      <c r="EK123" s="32">
        <v>345</v>
      </c>
      <c r="EL123" s="32">
        <v>355</v>
      </c>
      <c r="EN123" s="32">
        <v>230</v>
      </c>
      <c r="EO123" s="32">
        <v>255</v>
      </c>
      <c r="EP123" s="32">
        <v>275</v>
      </c>
      <c r="EQ123" s="32">
        <v>300</v>
      </c>
      <c r="ER123" s="32">
        <v>315</v>
      </c>
      <c r="ES123" s="32">
        <v>335</v>
      </c>
      <c r="ET123" s="32">
        <v>345</v>
      </c>
      <c r="EU123" s="32">
        <v>355</v>
      </c>
      <c r="EW123" s="32">
        <v>230</v>
      </c>
      <c r="EX123" s="32">
        <v>255</v>
      </c>
      <c r="EY123" s="32">
        <v>275</v>
      </c>
      <c r="EZ123" s="32">
        <v>300</v>
      </c>
      <c r="FA123" s="32">
        <v>315</v>
      </c>
      <c r="FB123" s="32">
        <v>335</v>
      </c>
      <c r="FC123" s="32">
        <v>345</v>
      </c>
      <c r="FD123" s="32">
        <v>355</v>
      </c>
      <c r="FF123" s="32">
        <v>230</v>
      </c>
      <c r="FG123" s="32">
        <v>255</v>
      </c>
      <c r="FH123" s="32">
        <v>275</v>
      </c>
      <c r="FI123" s="32">
        <v>300</v>
      </c>
      <c r="FJ123" s="32">
        <v>315</v>
      </c>
      <c r="FK123" s="32">
        <v>335</v>
      </c>
      <c r="FL123" s="32">
        <v>345</v>
      </c>
      <c r="FM123" s="32">
        <v>355</v>
      </c>
      <c r="FO123" s="1">
        <v>135</v>
      </c>
      <c r="FP123" s="1">
        <v>145</v>
      </c>
      <c r="FQ123" s="1">
        <v>155</v>
      </c>
      <c r="FR123" s="1">
        <v>165</v>
      </c>
      <c r="FS123" s="1">
        <v>175</v>
      </c>
      <c r="FT123" s="1">
        <v>185</v>
      </c>
      <c r="FU123" s="1">
        <v>200</v>
      </c>
      <c r="FW123" s="1">
        <v>135</v>
      </c>
      <c r="FX123" s="1">
        <v>145</v>
      </c>
      <c r="FY123" s="1">
        <v>155</v>
      </c>
      <c r="FZ123" s="1">
        <v>165</v>
      </c>
      <c r="GA123" s="1">
        <v>175</v>
      </c>
      <c r="GB123" s="1">
        <v>185</v>
      </c>
      <c r="GC123" s="1">
        <v>200</v>
      </c>
      <c r="GE123" s="1">
        <v>135</v>
      </c>
      <c r="GF123" s="1">
        <v>145</v>
      </c>
      <c r="GG123" s="1">
        <v>155</v>
      </c>
      <c r="GH123" s="1">
        <v>165</v>
      </c>
      <c r="GI123" s="1">
        <v>175</v>
      </c>
      <c r="GJ123" s="1">
        <v>185</v>
      </c>
      <c r="GK123" s="1">
        <v>200</v>
      </c>
      <c r="GM123" s="1">
        <v>135</v>
      </c>
      <c r="GN123" s="1">
        <v>145</v>
      </c>
      <c r="GO123" s="1">
        <v>155</v>
      </c>
      <c r="GP123" s="1">
        <v>165</v>
      </c>
      <c r="GQ123" s="1">
        <v>175</v>
      </c>
      <c r="GR123" s="1">
        <v>185</v>
      </c>
      <c r="GS123" s="1">
        <v>200</v>
      </c>
      <c r="GU123" s="1">
        <v>135</v>
      </c>
      <c r="GV123" s="1">
        <v>145</v>
      </c>
      <c r="GW123" s="1">
        <v>155</v>
      </c>
      <c r="GX123" s="1">
        <v>165</v>
      </c>
      <c r="GY123" s="1">
        <v>175</v>
      </c>
      <c r="GZ123" s="1">
        <v>185</v>
      </c>
      <c r="HA123" s="1">
        <v>200</v>
      </c>
      <c r="HC123" s="1">
        <v>135</v>
      </c>
      <c r="HD123" s="1">
        <v>145</v>
      </c>
      <c r="HE123" s="1">
        <v>155</v>
      </c>
      <c r="HF123" s="1">
        <v>165</v>
      </c>
      <c r="HG123" s="1">
        <v>175</v>
      </c>
      <c r="HH123" s="1">
        <v>185</v>
      </c>
      <c r="HI123" s="1">
        <v>200</v>
      </c>
      <c r="HK123" s="1">
        <v>135</v>
      </c>
      <c r="HL123" s="1">
        <v>145</v>
      </c>
      <c r="HM123" s="1">
        <v>155</v>
      </c>
      <c r="HN123" s="1">
        <v>165</v>
      </c>
      <c r="HO123" s="1">
        <v>175</v>
      </c>
      <c r="HP123" s="1">
        <v>185</v>
      </c>
      <c r="HQ123" s="1">
        <v>200</v>
      </c>
      <c r="HS123" s="1">
        <v>135</v>
      </c>
      <c r="HT123" s="1">
        <v>145</v>
      </c>
      <c r="HU123" s="1">
        <v>155</v>
      </c>
      <c r="HV123" s="1">
        <v>165</v>
      </c>
      <c r="HW123" s="1">
        <v>175</v>
      </c>
      <c r="HX123" s="1">
        <v>185</v>
      </c>
      <c r="HY123" s="1">
        <v>200</v>
      </c>
      <c r="IA123" s="1">
        <v>135</v>
      </c>
      <c r="IB123" s="1">
        <v>145</v>
      </c>
      <c r="IC123" s="1">
        <v>155</v>
      </c>
      <c r="ID123" s="1">
        <v>165</v>
      </c>
      <c r="IE123" s="1">
        <v>175</v>
      </c>
      <c r="IF123" s="1">
        <v>185</v>
      </c>
      <c r="IG123" s="1">
        <v>200</v>
      </c>
    </row>
    <row r="124" spans="1:249" ht="12.75" x14ac:dyDescent="0.2">
      <c r="A124" s="4" t="s">
        <v>104</v>
      </c>
      <c r="B124" s="2">
        <v>1</v>
      </c>
      <c r="C124" s="4" t="s">
        <v>104</v>
      </c>
      <c r="E124" s="27">
        <v>28.7</v>
      </c>
      <c r="F124" s="23"/>
      <c r="G124" s="10">
        <v>2.4981420000000001</v>
      </c>
      <c r="I124" s="5">
        <v>150</v>
      </c>
      <c r="J124" s="5">
        <v>150</v>
      </c>
      <c r="K124" s="5">
        <v>160</v>
      </c>
      <c r="L124" s="5">
        <v>170</v>
      </c>
      <c r="M124" s="5">
        <v>180</v>
      </c>
      <c r="N124" s="5">
        <v>190</v>
      </c>
      <c r="O124" s="5">
        <v>200</v>
      </c>
      <c r="P124" s="30">
        <v>150</v>
      </c>
      <c r="Q124" s="31">
        <v>160</v>
      </c>
      <c r="R124" s="30">
        <v>170</v>
      </c>
      <c r="S124" s="30">
        <v>180</v>
      </c>
      <c r="T124" s="30">
        <v>190</v>
      </c>
      <c r="U124" s="30">
        <v>200</v>
      </c>
      <c r="V124" s="30">
        <v>210</v>
      </c>
      <c r="W124" s="5"/>
      <c r="X124" s="5">
        <v>150</v>
      </c>
      <c r="Y124" s="6">
        <v>160</v>
      </c>
      <c r="Z124" s="5">
        <v>170</v>
      </c>
      <c r="AA124" s="5">
        <v>180</v>
      </c>
      <c r="AB124" s="5">
        <v>190</v>
      </c>
      <c r="AC124" s="5">
        <v>200</v>
      </c>
      <c r="AD124" s="5">
        <v>210</v>
      </c>
      <c r="AE124" s="1"/>
      <c r="AF124" s="1"/>
      <c r="AG124" s="1">
        <v>150</v>
      </c>
      <c r="AH124" s="1">
        <v>160</v>
      </c>
      <c r="AI124" s="1">
        <v>170</v>
      </c>
      <c r="AJ124" s="1">
        <v>180</v>
      </c>
      <c r="AK124" s="1">
        <v>190</v>
      </c>
      <c r="AL124" s="1">
        <v>200</v>
      </c>
      <c r="AM124" s="1">
        <v>210</v>
      </c>
      <c r="AN124" s="1"/>
      <c r="AO124" s="1"/>
      <c r="AP124" s="32">
        <v>245</v>
      </c>
      <c r="AQ124" s="32">
        <v>245</v>
      </c>
      <c r="AR124" s="32">
        <v>245</v>
      </c>
      <c r="AS124" s="32">
        <v>270</v>
      </c>
      <c r="AT124" s="32">
        <v>295</v>
      </c>
      <c r="AU124" s="32">
        <v>320</v>
      </c>
      <c r="AV124" s="32">
        <v>335</v>
      </c>
      <c r="AW124" s="32">
        <v>355</v>
      </c>
      <c r="AX124" s="32"/>
      <c r="AY124" s="32"/>
      <c r="AZ124" s="32"/>
      <c r="BA124" s="32"/>
      <c r="BB124" s="32"/>
      <c r="BC124" s="32"/>
      <c r="BD124" s="32"/>
      <c r="BE124" s="32"/>
      <c r="BF124" s="32"/>
      <c r="BG124" s="32">
        <v>245</v>
      </c>
      <c r="BH124" s="32">
        <v>270</v>
      </c>
      <c r="BI124" s="32">
        <v>295</v>
      </c>
      <c r="BJ124" s="32">
        <v>320</v>
      </c>
      <c r="BK124" s="32">
        <v>335</v>
      </c>
      <c r="BL124" s="32">
        <v>355</v>
      </c>
      <c r="BM124" s="32">
        <v>370</v>
      </c>
      <c r="BN124" s="32">
        <v>380</v>
      </c>
      <c r="BO124" s="32"/>
      <c r="BP124" s="33">
        <v>245</v>
      </c>
      <c r="BQ124" s="33">
        <v>270</v>
      </c>
      <c r="BR124" s="33">
        <v>295</v>
      </c>
      <c r="BS124" s="33">
        <v>320</v>
      </c>
      <c r="BT124" s="33">
        <v>335</v>
      </c>
      <c r="BU124" s="33">
        <v>355</v>
      </c>
      <c r="BV124" s="33">
        <v>370</v>
      </c>
      <c r="BW124" s="33">
        <v>380</v>
      </c>
      <c r="BX124" s="32"/>
      <c r="BY124" s="32"/>
      <c r="BZ124" s="32"/>
      <c r="CA124" s="32"/>
      <c r="CB124" s="32">
        <v>245</v>
      </c>
      <c r="CC124" s="32">
        <v>270</v>
      </c>
      <c r="CD124" s="32">
        <v>295</v>
      </c>
      <c r="CE124" s="32">
        <v>320</v>
      </c>
      <c r="CF124" s="32">
        <v>335</v>
      </c>
      <c r="CG124" s="32">
        <v>355</v>
      </c>
      <c r="CH124" s="32">
        <v>370</v>
      </c>
      <c r="CI124" s="32">
        <v>380</v>
      </c>
      <c r="CJ124" s="32"/>
      <c r="CK124" s="32"/>
      <c r="CL124" s="32">
        <v>245</v>
      </c>
      <c r="CM124" s="32">
        <v>270</v>
      </c>
      <c r="CN124" s="32">
        <v>295</v>
      </c>
      <c r="CO124" s="32">
        <v>320</v>
      </c>
      <c r="CP124" s="32">
        <v>335</v>
      </c>
      <c r="CQ124" s="32">
        <v>355</v>
      </c>
      <c r="CR124" s="32">
        <v>370</v>
      </c>
      <c r="CS124" s="32">
        <v>380</v>
      </c>
      <c r="CT124" s="32"/>
      <c r="CU124" s="32">
        <v>245</v>
      </c>
      <c r="CV124" s="32">
        <v>270</v>
      </c>
      <c r="CW124" s="32">
        <v>295</v>
      </c>
      <c r="CX124" s="32">
        <v>320</v>
      </c>
      <c r="CY124" s="32">
        <v>335</v>
      </c>
      <c r="CZ124" s="32">
        <v>355</v>
      </c>
      <c r="DA124" s="32">
        <v>370</v>
      </c>
      <c r="DB124" s="32">
        <v>380</v>
      </c>
      <c r="DC124" s="34"/>
      <c r="DD124" s="32">
        <v>245</v>
      </c>
      <c r="DE124" s="32">
        <v>270</v>
      </c>
      <c r="DF124" s="32">
        <v>295</v>
      </c>
      <c r="DG124" s="32">
        <v>320</v>
      </c>
      <c r="DH124" s="32">
        <v>335</v>
      </c>
      <c r="DI124" s="32">
        <v>355</v>
      </c>
      <c r="DJ124" s="32">
        <v>370</v>
      </c>
      <c r="DK124" s="32">
        <v>380</v>
      </c>
      <c r="DM124" s="32">
        <v>245</v>
      </c>
      <c r="DN124" s="32">
        <v>270</v>
      </c>
      <c r="DO124" s="32">
        <v>295</v>
      </c>
      <c r="DP124" s="32">
        <v>320</v>
      </c>
      <c r="DQ124" s="32">
        <v>335</v>
      </c>
      <c r="DR124" s="32">
        <v>355</v>
      </c>
      <c r="DS124" s="32">
        <v>370</v>
      </c>
      <c r="DT124" s="32">
        <v>380</v>
      </c>
      <c r="DV124" s="32">
        <v>245</v>
      </c>
      <c r="DW124" s="32">
        <v>270</v>
      </c>
      <c r="DX124" s="32">
        <v>295</v>
      </c>
      <c r="DY124" s="32">
        <v>320</v>
      </c>
      <c r="DZ124" s="32">
        <v>335</v>
      </c>
      <c r="EA124" s="32">
        <v>355</v>
      </c>
      <c r="EB124" s="32">
        <v>370</v>
      </c>
      <c r="EC124" s="32">
        <v>380</v>
      </c>
      <c r="EE124" s="32">
        <v>245</v>
      </c>
      <c r="EF124" s="32">
        <v>270</v>
      </c>
      <c r="EG124" s="32">
        <v>295</v>
      </c>
      <c r="EH124" s="32">
        <v>320</v>
      </c>
      <c r="EI124" s="32">
        <v>335</v>
      </c>
      <c r="EJ124" s="32">
        <v>355</v>
      </c>
      <c r="EK124" s="32">
        <v>370</v>
      </c>
      <c r="EL124" s="32">
        <v>380</v>
      </c>
      <c r="EN124" s="32">
        <v>245</v>
      </c>
      <c r="EO124" s="32">
        <v>270</v>
      </c>
      <c r="EP124" s="32">
        <v>295</v>
      </c>
      <c r="EQ124" s="32">
        <v>320</v>
      </c>
      <c r="ER124" s="32">
        <v>335</v>
      </c>
      <c r="ES124" s="32">
        <v>355</v>
      </c>
      <c r="ET124" s="32">
        <v>370</v>
      </c>
      <c r="EU124" s="32">
        <v>380</v>
      </c>
      <c r="EW124" s="32">
        <v>245</v>
      </c>
      <c r="EX124" s="32">
        <v>270</v>
      </c>
      <c r="EY124" s="32">
        <v>295</v>
      </c>
      <c r="EZ124" s="32">
        <v>320</v>
      </c>
      <c r="FA124" s="32">
        <v>335</v>
      </c>
      <c r="FB124" s="32">
        <v>355</v>
      </c>
      <c r="FC124" s="32">
        <v>370</v>
      </c>
      <c r="FD124" s="32">
        <v>380</v>
      </c>
      <c r="FF124" s="32">
        <v>245</v>
      </c>
      <c r="FG124" s="32">
        <v>270</v>
      </c>
      <c r="FH124" s="32">
        <v>295</v>
      </c>
      <c r="FI124" s="32">
        <v>320</v>
      </c>
      <c r="FJ124" s="32">
        <v>335</v>
      </c>
      <c r="FK124" s="32">
        <v>355</v>
      </c>
      <c r="FL124" s="32">
        <v>370</v>
      </c>
      <c r="FM124" s="32">
        <v>380</v>
      </c>
      <c r="FO124" s="1">
        <v>150</v>
      </c>
      <c r="FP124" s="1">
        <v>160</v>
      </c>
      <c r="FQ124" s="1">
        <v>170</v>
      </c>
      <c r="FR124" s="1">
        <v>180</v>
      </c>
      <c r="FS124" s="1">
        <v>190</v>
      </c>
      <c r="FT124" s="1">
        <v>200</v>
      </c>
      <c r="FU124" s="1">
        <v>210</v>
      </c>
      <c r="FW124" s="1">
        <v>150</v>
      </c>
      <c r="FX124" s="1">
        <v>160</v>
      </c>
      <c r="FY124" s="1">
        <v>170</v>
      </c>
      <c r="FZ124" s="1">
        <v>180</v>
      </c>
      <c r="GA124" s="1">
        <v>190</v>
      </c>
      <c r="GB124" s="1">
        <v>200</v>
      </c>
      <c r="GC124" s="1">
        <v>210</v>
      </c>
      <c r="GE124" s="1">
        <v>150</v>
      </c>
      <c r="GF124" s="1">
        <v>160</v>
      </c>
      <c r="GG124" s="1">
        <v>170</v>
      </c>
      <c r="GH124" s="1">
        <v>180</v>
      </c>
      <c r="GI124" s="1">
        <v>190</v>
      </c>
      <c r="GJ124" s="1">
        <v>200</v>
      </c>
      <c r="GK124" s="1">
        <v>210</v>
      </c>
      <c r="GM124" s="1">
        <v>150</v>
      </c>
      <c r="GN124" s="1">
        <v>160</v>
      </c>
      <c r="GO124" s="1">
        <v>170</v>
      </c>
      <c r="GP124" s="1">
        <v>180</v>
      </c>
      <c r="GQ124" s="1">
        <v>190</v>
      </c>
      <c r="GR124" s="1">
        <v>200</v>
      </c>
      <c r="GS124" s="1">
        <v>210</v>
      </c>
      <c r="GU124" s="1">
        <v>150</v>
      </c>
      <c r="GV124" s="1">
        <v>160</v>
      </c>
      <c r="GW124" s="1">
        <v>170</v>
      </c>
      <c r="GX124" s="1">
        <v>180</v>
      </c>
      <c r="GY124" s="1">
        <v>190</v>
      </c>
      <c r="GZ124" s="1">
        <v>200</v>
      </c>
      <c r="HA124" s="1">
        <v>210</v>
      </c>
      <c r="HC124" s="1">
        <v>150</v>
      </c>
      <c r="HD124" s="1">
        <v>160</v>
      </c>
      <c r="HE124" s="1">
        <v>170</v>
      </c>
      <c r="HF124" s="1">
        <v>180</v>
      </c>
      <c r="HG124" s="1">
        <v>190</v>
      </c>
      <c r="HH124" s="1">
        <v>200</v>
      </c>
      <c r="HI124" s="1">
        <v>210</v>
      </c>
      <c r="HK124" s="1">
        <v>150</v>
      </c>
      <c r="HL124" s="1">
        <v>160</v>
      </c>
      <c r="HM124" s="1">
        <v>170</v>
      </c>
      <c r="HN124" s="1">
        <v>180</v>
      </c>
      <c r="HO124" s="1">
        <v>190</v>
      </c>
      <c r="HP124" s="1">
        <v>200</v>
      </c>
      <c r="HQ124" s="1">
        <v>210</v>
      </c>
      <c r="HS124" s="1">
        <v>150</v>
      </c>
      <c r="HT124" s="1">
        <v>160</v>
      </c>
      <c r="HU124" s="1">
        <v>170</v>
      </c>
      <c r="HV124" s="1">
        <v>180</v>
      </c>
      <c r="HW124" s="1">
        <v>190</v>
      </c>
      <c r="HX124" s="1">
        <v>200</v>
      </c>
      <c r="HY124" s="1">
        <v>210</v>
      </c>
      <c r="IA124" s="1">
        <v>150</v>
      </c>
      <c r="IB124" s="1">
        <v>160</v>
      </c>
      <c r="IC124" s="1">
        <v>170</v>
      </c>
      <c r="ID124" s="1">
        <v>180</v>
      </c>
      <c r="IE124" s="1">
        <v>190</v>
      </c>
      <c r="IF124" s="1">
        <v>200</v>
      </c>
      <c r="IG124" s="1">
        <v>210</v>
      </c>
    </row>
    <row r="125" spans="1:249" x14ac:dyDescent="0.15">
      <c r="E125" s="27">
        <v>28.8</v>
      </c>
      <c r="F125" s="23"/>
      <c r="G125" s="10">
        <v>2.4868100000000002</v>
      </c>
    </row>
    <row r="126" spans="1:249" x14ac:dyDescent="0.15">
      <c r="E126" s="27">
        <v>28.9</v>
      </c>
      <c r="F126" s="23"/>
      <c r="G126" s="10">
        <v>2.4755950000000002</v>
      </c>
    </row>
    <row r="127" spans="1:249" x14ac:dyDescent="0.15">
      <c r="E127" s="27">
        <v>29</v>
      </c>
      <c r="F127" s="23"/>
      <c r="G127" s="10">
        <v>2.4644970000000002</v>
      </c>
    </row>
    <row r="128" spans="1:249" x14ac:dyDescent="0.15">
      <c r="E128" s="27">
        <v>29.1</v>
      </c>
      <c r="F128" s="23"/>
      <c r="G128" s="10">
        <v>2.4535140000000002</v>
      </c>
    </row>
    <row r="129" spans="5:7" x14ac:dyDescent="0.15">
      <c r="E129" s="27">
        <v>29.2</v>
      </c>
      <c r="F129" s="23"/>
      <c r="G129" s="10">
        <v>2.442644</v>
      </c>
    </row>
    <row r="130" spans="5:7" x14ac:dyDescent="0.15">
      <c r="E130" s="27">
        <v>29.3</v>
      </c>
      <c r="F130" s="23"/>
      <c r="G130" s="10">
        <v>2.4318879999999998</v>
      </c>
    </row>
    <row r="131" spans="5:7" x14ac:dyDescent="0.15">
      <c r="E131" s="27">
        <v>29.4</v>
      </c>
      <c r="F131" s="23"/>
      <c r="G131" s="10">
        <v>2.4212379999999998</v>
      </c>
    </row>
    <row r="132" spans="5:7" x14ac:dyDescent="0.15">
      <c r="E132" s="27">
        <v>29.5</v>
      </c>
      <c r="F132" s="23"/>
      <c r="G132" s="10">
        <v>2.4106990000000001</v>
      </c>
    </row>
    <row r="133" spans="5:7" x14ac:dyDescent="0.15">
      <c r="E133" s="27">
        <v>29.6</v>
      </c>
      <c r="F133" s="23"/>
      <c r="G133" s="10">
        <v>2.4002669999999999</v>
      </c>
    </row>
    <row r="134" spans="5:7" x14ac:dyDescent="0.15">
      <c r="E134" s="27">
        <v>29.7</v>
      </c>
      <c r="F134" s="23"/>
      <c r="G134" s="10">
        <v>2.3899400000000002</v>
      </c>
    </row>
    <row r="135" spans="5:7" x14ac:dyDescent="0.15">
      <c r="E135" s="27">
        <v>29.8</v>
      </c>
      <c r="F135" s="23"/>
      <c r="G135" s="10">
        <v>2.379718</v>
      </c>
    </row>
    <row r="136" spans="5:7" x14ac:dyDescent="0.15">
      <c r="E136" s="27">
        <v>29.9</v>
      </c>
      <c r="F136" s="23"/>
      <c r="G136" s="10">
        <v>2.3695979999999999</v>
      </c>
    </row>
    <row r="137" spans="5:7" x14ac:dyDescent="0.15">
      <c r="E137" s="7">
        <f t="shared" ref="E137:E152" si="0">E138-0.1</f>
        <v>29.999999999999858</v>
      </c>
      <c r="F137" s="8">
        <f t="shared" ref="F137:F152" si="1">F138+0.006</f>
        <v>3.6245999999999956</v>
      </c>
      <c r="G137" s="9">
        <v>2.3595790000000001</v>
      </c>
    </row>
    <row r="138" spans="5:7" x14ac:dyDescent="0.15">
      <c r="E138" s="7">
        <f t="shared" si="0"/>
        <v>30.099999999999859</v>
      </c>
      <c r="F138" s="8">
        <f t="shared" si="1"/>
        <v>3.6185999999999958</v>
      </c>
      <c r="G138" s="9">
        <v>2.3496809999999999</v>
      </c>
    </row>
    <row r="139" spans="5:7" x14ac:dyDescent="0.15">
      <c r="E139" s="7">
        <f t="shared" si="0"/>
        <v>30.199999999999861</v>
      </c>
      <c r="F139" s="8">
        <f t="shared" si="1"/>
        <v>3.612599999999996</v>
      </c>
      <c r="G139" s="9">
        <v>2.3398400000000001</v>
      </c>
    </row>
    <row r="140" spans="5:7" x14ac:dyDescent="0.15">
      <c r="E140" s="7">
        <f t="shared" si="0"/>
        <v>30.299999999999862</v>
      </c>
      <c r="F140" s="8">
        <f t="shared" si="1"/>
        <v>3.6065999999999963</v>
      </c>
      <c r="G140" s="9">
        <v>2.330117</v>
      </c>
    </row>
    <row r="141" spans="5:7" x14ac:dyDescent="0.15">
      <c r="E141" s="7">
        <f t="shared" si="0"/>
        <v>30.399999999999864</v>
      </c>
      <c r="F141" s="8">
        <f t="shared" si="1"/>
        <v>3.6005999999999965</v>
      </c>
      <c r="G141" s="9">
        <v>2.3204899999999999</v>
      </c>
    </row>
    <row r="142" spans="5:7" x14ac:dyDescent="0.15">
      <c r="E142" s="7">
        <f t="shared" si="0"/>
        <v>30.499999999999865</v>
      </c>
      <c r="F142" s="8">
        <f t="shared" si="1"/>
        <v>3.5945999999999967</v>
      </c>
      <c r="G142" s="9">
        <v>2.3109570000000001</v>
      </c>
    </row>
    <row r="143" spans="5:7" x14ac:dyDescent="0.15">
      <c r="E143" s="7">
        <f t="shared" si="0"/>
        <v>30.599999999999866</v>
      </c>
      <c r="F143" s="8">
        <f t="shared" si="1"/>
        <v>3.5885999999999969</v>
      </c>
      <c r="G143" s="9">
        <v>2.3015180000000002</v>
      </c>
    </row>
    <row r="144" spans="5:7" x14ac:dyDescent="0.15">
      <c r="E144" s="7">
        <f t="shared" si="0"/>
        <v>30.699999999999868</v>
      </c>
      <c r="F144" s="8">
        <f t="shared" si="1"/>
        <v>3.5825999999999971</v>
      </c>
      <c r="G144" s="9">
        <v>2.2921710000000002</v>
      </c>
    </row>
    <row r="145" spans="5:7" x14ac:dyDescent="0.15">
      <c r="E145" s="7">
        <f t="shared" si="0"/>
        <v>30.799999999999869</v>
      </c>
      <c r="F145" s="8">
        <f t="shared" si="1"/>
        <v>3.5765999999999973</v>
      </c>
      <c r="G145" s="9">
        <v>2.2829139999999999</v>
      </c>
    </row>
    <row r="146" spans="5:7" x14ac:dyDescent="0.15">
      <c r="E146" s="7">
        <f t="shared" si="0"/>
        <v>30.899999999999871</v>
      </c>
      <c r="F146" s="8">
        <f t="shared" si="1"/>
        <v>3.5705999999999976</v>
      </c>
      <c r="G146" s="9">
        <v>2.2737470000000002</v>
      </c>
    </row>
    <row r="147" spans="5:7" x14ac:dyDescent="0.15">
      <c r="E147" s="7">
        <f t="shared" si="0"/>
        <v>30.999999999999872</v>
      </c>
      <c r="F147" s="8">
        <f t="shared" si="1"/>
        <v>3.5645999999999978</v>
      </c>
      <c r="G147" s="9">
        <v>2.2346689999999998</v>
      </c>
    </row>
    <row r="148" spans="5:7" x14ac:dyDescent="0.15">
      <c r="E148" s="7">
        <f t="shared" si="0"/>
        <v>31.099999999999874</v>
      </c>
      <c r="F148" s="8">
        <f t="shared" si="1"/>
        <v>3.558599999999998</v>
      </c>
      <c r="G148" s="9">
        <v>2.2656770000000002</v>
      </c>
    </row>
    <row r="149" spans="5:7" x14ac:dyDescent="0.15">
      <c r="E149" s="7">
        <f t="shared" si="0"/>
        <v>31.199999999999875</v>
      </c>
      <c r="F149" s="8">
        <f t="shared" si="1"/>
        <v>3.5525999999999982</v>
      </c>
      <c r="G149" s="9">
        <v>2.2487720000000002</v>
      </c>
    </row>
    <row r="150" spans="5:7" x14ac:dyDescent="0.15">
      <c r="E150" s="7">
        <f t="shared" si="0"/>
        <v>31.299999999999876</v>
      </c>
      <c r="F150" s="8">
        <f t="shared" si="1"/>
        <v>3.5465999999999984</v>
      </c>
      <c r="G150" s="9">
        <v>2.2379519999999999</v>
      </c>
    </row>
    <row r="151" spans="5:7" x14ac:dyDescent="0.15">
      <c r="E151" s="7">
        <f t="shared" si="0"/>
        <v>31.399999999999878</v>
      </c>
      <c r="F151" s="8">
        <f t="shared" si="1"/>
        <v>3.5405999999999986</v>
      </c>
      <c r="G151" s="9">
        <v>2.2292160000000001</v>
      </c>
    </row>
    <row r="152" spans="5:7" x14ac:dyDescent="0.15">
      <c r="E152" s="7">
        <f t="shared" si="0"/>
        <v>31.499999999999879</v>
      </c>
      <c r="F152" s="8">
        <f t="shared" si="1"/>
        <v>3.5345999999999989</v>
      </c>
      <c r="G152" s="9">
        <v>2.2208619999999999</v>
      </c>
    </row>
    <row r="153" spans="5:7" x14ac:dyDescent="0.15">
      <c r="E153" s="7">
        <f t="shared" ref="E153:E168" si="2">E154-0.1</f>
        <v>31.599999999999881</v>
      </c>
      <c r="F153" s="8">
        <f>F154+0.006</f>
        <v>3.5285999999999991</v>
      </c>
      <c r="G153" s="9">
        <v>2.2119900000000001</v>
      </c>
    </row>
    <row r="154" spans="5:7" x14ac:dyDescent="0.15">
      <c r="E154" s="7">
        <f t="shared" si="2"/>
        <v>31.699999999999882</v>
      </c>
      <c r="F154" s="8">
        <f>F155+0.006</f>
        <v>3.5225999999999993</v>
      </c>
      <c r="G154" s="9">
        <v>2.2034989999999999</v>
      </c>
    </row>
    <row r="155" spans="5:7" x14ac:dyDescent="0.15">
      <c r="E155" s="7">
        <f t="shared" si="2"/>
        <v>31.799999999999883</v>
      </c>
      <c r="F155" s="8">
        <f>F156+0.006</f>
        <v>3.5165999999999995</v>
      </c>
      <c r="G155" s="10">
        <v>2.195087</v>
      </c>
    </row>
    <row r="156" spans="5:7" x14ac:dyDescent="0.15">
      <c r="E156" s="7">
        <f t="shared" si="2"/>
        <v>31.899999999999885</v>
      </c>
      <c r="F156" s="8">
        <f>F157+0.006</f>
        <v>3.5105999999999997</v>
      </c>
      <c r="G156" s="10">
        <v>2.1857639999999998</v>
      </c>
    </row>
    <row r="157" spans="5:7" x14ac:dyDescent="0.15">
      <c r="E157" s="7">
        <f t="shared" si="2"/>
        <v>31.999999999999886</v>
      </c>
      <c r="F157" s="11">
        <v>3.5045999999999999</v>
      </c>
      <c r="G157" s="10">
        <v>2.1784979999999998</v>
      </c>
    </row>
    <row r="158" spans="5:7" x14ac:dyDescent="0.15">
      <c r="E158" s="7">
        <f t="shared" si="2"/>
        <v>32.099999999999888</v>
      </c>
      <c r="F158" s="8">
        <v>3.4853999999999998</v>
      </c>
      <c r="G158" s="10">
        <v>2.1703190000000001</v>
      </c>
    </row>
    <row r="159" spans="5:7" x14ac:dyDescent="0.15">
      <c r="E159" s="7">
        <f t="shared" si="2"/>
        <v>32.199999999999889</v>
      </c>
      <c r="F159" s="8">
        <v>3.4664000000000001</v>
      </c>
      <c r="G159" s="10">
        <v>2.1622159999999999</v>
      </c>
    </row>
    <row r="160" spans="5:7" x14ac:dyDescent="0.15">
      <c r="E160" s="7">
        <f t="shared" si="2"/>
        <v>32.299999999999891</v>
      </c>
      <c r="F160" s="8">
        <v>3.4476</v>
      </c>
      <c r="G160" s="10">
        <v>2.154137</v>
      </c>
    </row>
    <row r="161" spans="5:7" x14ac:dyDescent="0.15">
      <c r="E161" s="7">
        <f t="shared" si="2"/>
        <v>32.399999999999892</v>
      </c>
      <c r="F161" s="8">
        <v>3.4289999999999998</v>
      </c>
      <c r="G161" s="10">
        <v>2.1462319999999999</v>
      </c>
    </row>
    <row r="162" spans="5:7" x14ac:dyDescent="0.15">
      <c r="E162" s="7">
        <f t="shared" si="2"/>
        <v>32.499999999999893</v>
      </c>
      <c r="F162" s="8">
        <v>3.4106000000000001</v>
      </c>
      <c r="G162" s="10">
        <v>2.13835</v>
      </c>
    </row>
    <row r="163" spans="5:7" x14ac:dyDescent="0.15">
      <c r="E163" s="7">
        <f t="shared" si="2"/>
        <v>32.599999999999895</v>
      </c>
      <c r="F163" s="8">
        <v>3.3923999999999999</v>
      </c>
      <c r="G163" s="10">
        <v>2.1305390000000002</v>
      </c>
    </row>
    <row r="164" spans="5:7" x14ac:dyDescent="0.15">
      <c r="E164" s="7">
        <f t="shared" si="2"/>
        <v>32.699999999999896</v>
      </c>
      <c r="F164" s="8">
        <v>3.3744000000000001</v>
      </c>
      <c r="G164" s="10">
        <v>2.1227999999999998</v>
      </c>
    </row>
    <row r="165" spans="5:7" x14ac:dyDescent="0.15">
      <c r="E165" s="7">
        <f t="shared" si="2"/>
        <v>32.799999999999898</v>
      </c>
      <c r="F165" s="8">
        <v>3.3565999999999998</v>
      </c>
      <c r="G165" s="10">
        <v>2.1151300000000002</v>
      </c>
    </row>
    <row r="166" spans="5:7" x14ac:dyDescent="0.15">
      <c r="E166" s="7">
        <f t="shared" si="2"/>
        <v>32.899999999999899</v>
      </c>
      <c r="F166" s="8">
        <v>3.339</v>
      </c>
      <c r="G166" s="10">
        <v>2.1075300000000001</v>
      </c>
    </row>
    <row r="167" spans="5:7" x14ac:dyDescent="0.15">
      <c r="E167" s="7">
        <f t="shared" si="2"/>
        <v>32.999999999999901</v>
      </c>
      <c r="F167" s="8">
        <v>3.3214999999999999</v>
      </c>
      <c r="G167" s="10">
        <v>2.0999989999999999</v>
      </c>
    </row>
    <row r="168" spans="5:7" x14ac:dyDescent="0.15">
      <c r="E168" s="7">
        <f t="shared" si="2"/>
        <v>33.099999999999902</v>
      </c>
      <c r="F168" s="8">
        <v>3.3043</v>
      </c>
      <c r="G168" s="10">
        <v>2.0925340000000001</v>
      </c>
    </row>
    <row r="169" spans="5:7" x14ac:dyDescent="0.15">
      <c r="E169" s="7">
        <f t="shared" ref="E169:E184" si="3">E170-0.1</f>
        <v>33.199999999999903</v>
      </c>
      <c r="F169" s="8">
        <v>3.2871999999999999</v>
      </c>
      <c r="G169" s="10">
        <v>2.085137</v>
      </c>
    </row>
    <row r="170" spans="5:7" x14ac:dyDescent="0.15">
      <c r="E170" s="7">
        <f t="shared" si="3"/>
        <v>33.299999999999905</v>
      </c>
      <c r="F170" s="8">
        <v>3.2703000000000002</v>
      </c>
      <c r="G170" s="10">
        <v>2.0778050000000001</v>
      </c>
    </row>
    <row r="171" spans="5:7" x14ac:dyDescent="0.15">
      <c r="E171" s="7">
        <f t="shared" si="3"/>
        <v>33.399999999999906</v>
      </c>
      <c r="F171" s="8">
        <v>3.2534999999999998</v>
      </c>
      <c r="G171" s="10">
        <v>2.0705390000000001</v>
      </c>
    </row>
    <row r="172" spans="5:7" x14ac:dyDescent="0.15">
      <c r="E172" s="7">
        <f t="shared" si="3"/>
        <v>33.499999999999908</v>
      </c>
      <c r="F172" s="8">
        <v>3.2370000000000001</v>
      </c>
      <c r="G172" s="10">
        <v>2.0633370000000002</v>
      </c>
    </row>
    <row r="173" spans="5:7" x14ac:dyDescent="0.15">
      <c r="E173" s="7">
        <f t="shared" si="3"/>
        <v>33.599999999999909</v>
      </c>
      <c r="F173" s="8">
        <v>3.2206000000000001</v>
      </c>
      <c r="G173" s="10">
        <v>2.0561980000000002</v>
      </c>
    </row>
    <row r="174" spans="5:7" x14ac:dyDescent="0.15">
      <c r="E174" s="7">
        <f t="shared" si="3"/>
        <v>33.69999999999991</v>
      </c>
      <c r="F174" s="8">
        <v>3.2042999999999999</v>
      </c>
      <c r="G174" s="10">
        <v>2.0491220000000001</v>
      </c>
    </row>
    <row r="175" spans="5:7" x14ac:dyDescent="0.15">
      <c r="E175" s="7">
        <f t="shared" si="3"/>
        <v>33.799999999999912</v>
      </c>
      <c r="F175" s="8">
        <v>3.1882999999999999</v>
      </c>
      <c r="G175" s="10">
        <v>2.0421079999999998</v>
      </c>
    </row>
    <row r="176" spans="5:7" x14ac:dyDescent="0.15">
      <c r="E176" s="7">
        <f t="shared" si="3"/>
        <v>33.899999999999913</v>
      </c>
      <c r="F176" s="8">
        <v>3.1724000000000001</v>
      </c>
      <c r="G176" s="10">
        <v>2.035155</v>
      </c>
    </row>
    <row r="177" spans="5:7" x14ac:dyDescent="0.15">
      <c r="E177" s="7">
        <f t="shared" si="3"/>
        <v>33.999999999999915</v>
      </c>
      <c r="F177" s="8">
        <v>3.1566000000000001</v>
      </c>
      <c r="G177" s="10">
        <v>2.0282629999999999</v>
      </c>
    </row>
    <row r="178" spans="5:7" x14ac:dyDescent="0.15">
      <c r="E178" s="7">
        <f t="shared" si="3"/>
        <v>34.099999999999916</v>
      </c>
      <c r="F178" s="8">
        <v>3.141</v>
      </c>
      <c r="G178" s="10">
        <v>2.0212310000000002</v>
      </c>
    </row>
    <row r="179" spans="5:7" x14ac:dyDescent="0.15">
      <c r="E179" s="7">
        <f t="shared" si="3"/>
        <v>34.199999999999918</v>
      </c>
      <c r="F179" s="8">
        <v>3.1255999999999999</v>
      </c>
      <c r="G179" s="10">
        <v>2.0148380000000001</v>
      </c>
    </row>
    <row r="180" spans="5:7" x14ac:dyDescent="0.15">
      <c r="E180" s="7">
        <f t="shared" si="3"/>
        <v>34.299999999999919</v>
      </c>
      <c r="F180" s="8">
        <v>3.1103000000000001</v>
      </c>
      <c r="G180" s="10">
        <v>2.007943</v>
      </c>
    </row>
    <row r="181" spans="5:7" x14ac:dyDescent="0.15">
      <c r="E181" s="7">
        <f t="shared" si="3"/>
        <v>34.39999999999992</v>
      </c>
      <c r="F181" s="8">
        <v>3.0952000000000002</v>
      </c>
      <c r="G181" s="10">
        <v>2.0012859999999999</v>
      </c>
    </row>
    <row r="182" spans="5:7" x14ac:dyDescent="0.15">
      <c r="E182" s="7">
        <f t="shared" si="3"/>
        <v>34.499999999999922</v>
      </c>
      <c r="F182" s="8">
        <v>3.0802</v>
      </c>
      <c r="G182" s="10">
        <v>1.994686</v>
      </c>
    </row>
    <row r="183" spans="5:7" x14ac:dyDescent="0.15">
      <c r="E183" s="7">
        <f t="shared" si="3"/>
        <v>34.599999999999923</v>
      </c>
      <c r="F183" s="8">
        <v>3.0653999999999999</v>
      </c>
      <c r="G183" s="10">
        <v>1.988742</v>
      </c>
    </row>
    <row r="184" spans="5:7" x14ac:dyDescent="0.15">
      <c r="E184" s="7">
        <f t="shared" si="3"/>
        <v>34.699999999999925</v>
      </c>
      <c r="F184" s="8">
        <v>3.0507</v>
      </c>
      <c r="G184" s="10">
        <v>1.981854</v>
      </c>
    </row>
    <row r="185" spans="5:7" x14ac:dyDescent="0.15">
      <c r="E185" s="7">
        <f t="shared" ref="E185:E200" si="4">E186-0.1</f>
        <v>34.799999999999926</v>
      </c>
      <c r="F185" s="8">
        <v>3.0362</v>
      </c>
      <c r="G185" s="10">
        <v>1.9752209999999999</v>
      </c>
    </row>
    <row r="186" spans="5:7" x14ac:dyDescent="0.15">
      <c r="E186" s="7">
        <f t="shared" si="4"/>
        <v>34.899999999999928</v>
      </c>
      <c r="F186" s="8">
        <v>3.0217999999999998</v>
      </c>
      <c r="G186" s="18">
        <v>1.9888429999999999</v>
      </c>
    </row>
    <row r="187" spans="5:7" x14ac:dyDescent="0.15">
      <c r="E187" s="7">
        <f t="shared" si="4"/>
        <v>34.999999999999929</v>
      </c>
      <c r="F187" s="8">
        <v>3.0074999999999998</v>
      </c>
      <c r="G187" s="10">
        <v>1.9629179999999999</v>
      </c>
    </row>
    <row r="188" spans="5:7" x14ac:dyDescent="0.15">
      <c r="E188" s="7">
        <f t="shared" si="4"/>
        <v>35.09999999999993</v>
      </c>
      <c r="F188" s="8">
        <v>2.9933999999999998</v>
      </c>
      <c r="G188" s="10">
        <v>1.9562470000000001</v>
      </c>
    </row>
    <row r="189" spans="5:7" x14ac:dyDescent="0.15">
      <c r="E189" s="7">
        <f t="shared" si="4"/>
        <v>35.199999999999932</v>
      </c>
      <c r="F189" s="8">
        <v>2.9794</v>
      </c>
      <c r="G189" s="10">
        <v>1.9500280000000001</v>
      </c>
    </row>
    <row r="190" spans="5:7" x14ac:dyDescent="0.15">
      <c r="E190" s="7">
        <f t="shared" si="4"/>
        <v>35.299999999999933</v>
      </c>
      <c r="F190" s="8">
        <v>2.9655</v>
      </c>
      <c r="G190" s="10">
        <v>1.9438800000000001</v>
      </c>
    </row>
    <row r="191" spans="5:7" x14ac:dyDescent="0.15">
      <c r="E191" s="7">
        <f t="shared" si="4"/>
        <v>35.399999999999935</v>
      </c>
      <c r="F191" s="8">
        <v>2.9518</v>
      </c>
      <c r="G191" s="10">
        <v>1.937746</v>
      </c>
    </row>
    <row r="192" spans="5:7" x14ac:dyDescent="0.15">
      <c r="E192" s="7">
        <f t="shared" si="4"/>
        <v>35.499999999999936</v>
      </c>
      <c r="F192" s="8">
        <v>2.9382000000000001</v>
      </c>
      <c r="G192" s="10">
        <v>1.9316310000000001</v>
      </c>
    </row>
    <row r="193" spans="5:7" x14ac:dyDescent="0.15">
      <c r="E193" s="7">
        <f t="shared" si="4"/>
        <v>35.599999999999937</v>
      </c>
      <c r="F193" s="8">
        <v>2.9247999999999998</v>
      </c>
      <c r="G193" s="10">
        <v>1.925657</v>
      </c>
    </row>
    <row r="194" spans="5:7" x14ac:dyDescent="0.15">
      <c r="E194" s="7">
        <f t="shared" si="4"/>
        <v>35.699999999999939</v>
      </c>
      <c r="F194" s="8">
        <v>2.9114</v>
      </c>
      <c r="G194" s="10">
        <v>1.919702</v>
      </c>
    </row>
    <row r="195" spans="5:7" x14ac:dyDescent="0.15">
      <c r="E195" s="7">
        <f t="shared" si="4"/>
        <v>35.79999999999994</v>
      </c>
      <c r="F195" s="8">
        <v>2.8982000000000001</v>
      </c>
      <c r="G195" s="10">
        <v>1.9137360000000001</v>
      </c>
    </row>
    <row r="196" spans="5:7" x14ac:dyDescent="0.15">
      <c r="E196" s="7">
        <f t="shared" si="4"/>
        <v>35.899999999999942</v>
      </c>
      <c r="F196" s="8">
        <v>2.8851</v>
      </c>
      <c r="G196" s="10">
        <v>1.9078189999999999</v>
      </c>
    </row>
    <row r="197" spans="5:7" x14ac:dyDescent="0.15">
      <c r="E197" s="7">
        <f t="shared" si="4"/>
        <v>35.999999999999943</v>
      </c>
      <c r="F197" s="8">
        <v>2.8721999999999999</v>
      </c>
      <c r="G197" s="10">
        <v>1.9020999999999999</v>
      </c>
    </row>
    <row r="198" spans="5:7" x14ac:dyDescent="0.15">
      <c r="E198" s="7">
        <f t="shared" si="4"/>
        <v>36.099999999999945</v>
      </c>
      <c r="F198" s="8">
        <v>2.8593999999999999</v>
      </c>
      <c r="G198" s="10">
        <v>1.8983289999999999</v>
      </c>
    </row>
    <row r="199" spans="5:7" x14ac:dyDescent="0.15">
      <c r="E199" s="7">
        <f t="shared" si="4"/>
        <v>36.199999999999946</v>
      </c>
      <c r="F199" s="8">
        <v>2.8466</v>
      </c>
      <c r="G199" s="10">
        <v>1.890504</v>
      </c>
    </row>
    <row r="200" spans="5:7" x14ac:dyDescent="0.15">
      <c r="E200" s="7">
        <f t="shared" si="4"/>
        <v>36.299999999999947</v>
      </c>
      <c r="F200" s="8">
        <v>2.8340000000000001</v>
      </c>
      <c r="G200" s="10">
        <v>1.884328</v>
      </c>
    </row>
    <row r="201" spans="5:7" x14ac:dyDescent="0.15">
      <c r="E201" s="7">
        <f t="shared" ref="E201:E216" si="5">E202-0.1</f>
        <v>36.399999999999949</v>
      </c>
      <c r="F201" s="8">
        <v>2.8216000000000001</v>
      </c>
      <c r="G201" s="10">
        <v>1.879294</v>
      </c>
    </row>
    <row r="202" spans="5:7" x14ac:dyDescent="0.15">
      <c r="E202" s="7">
        <f t="shared" si="5"/>
        <v>36.49999999999995</v>
      </c>
      <c r="F202" s="8">
        <v>2.8092000000000001</v>
      </c>
      <c r="G202" s="10">
        <v>1.873707</v>
      </c>
    </row>
    <row r="203" spans="5:7" x14ac:dyDescent="0.15">
      <c r="E203" s="7">
        <f t="shared" si="5"/>
        <v>36.599999999999952</v>
      </c>
      <c r="F203" s="8">
        <v>2.7968999999999999</v>
      </c>
      <c r="G203" s="10">
        <v>1.8681650000000001</v>
      </c>
    </row>
    <row r="204" spans="5:7" x14ac:dyDescent="0.15">
      <c r="E204" s="7">
        <f t="shared" si="5"/>
        <v>36.699999999999953</v>
      </c>
      <c r="F204" s="8">
        <v>2.7848000000000002</v>
      </c>
      <c r="G204" s="10">
        <v>1.862657</v>
      </c>
    </row>
    <row r="205" spans="5:7" x14ac:dyDescent="0.15">
      <c r="E205" s="7">
        <f t="shared" si="5"/>
        <v>36.799999999999955</v>
      </c>
      <c r="F205" s="8">
        <v>2.7728000000000002</v>
      </c>
      <c r="G205" s="10">
        <v>1.8572139999999999</v>
      </c>
    </row>
    <row r="206" spans="5:7" x14ac:dyDescent="0.15">
      <c r="E206" s="7">
        <f t="shared" si="5"/>
        <v>36.899999999999956</v>
      </c>
      <c r="F206" s="8">
        <v>2.7608000000000001</v>
      </c>
      <c r="G206" s="10">
        <v>1.851804</v>
      </c>
    </row>
    <row r="207" spans="5:7" x14ac:dyDescent="0.15">
      <c r="E207" s="7">
        <f t="shared" si="5"/>
        <v>36.999999999999957</v>
      </c>
      <c r="F207" s="8">
        <v>2.7490000000000001</v>
      </c>
      <c r="G207" s="10">
        <v>1.8464370000000001</v>
      </c>
    </row>
    <row r="208" spans="5:7" x14ac:dyDescent="0.15">
      <c r="E208" s="7">
        <f t="shared" si="5"/>
        <v>37.099999999999959</v>
      </c>
      <c r="F208" s="8">
        <v>2.7372999999999998</v>
      </c>
      <c r="G208" s="18">
        <v>1.8111120000000001</v>
      </c>
    </row>
    <row r="209" spans="5:7" x14ac:dyDescent="0.15">
      <c r="E209" s="7">
        <f t="shared" si="5"/>
        <v>37.19999999999996</v>
      </c>
      <c r="F209" s="8">
        <v>2.7256999999999998</v>
      </c>
      <c r="G209" s="10">
        <v>1.8353299999999999</v>
      </c>
    </row>
    <row r="210" spans="5:7" x14ac:dyDescent="0.15">
      <c r="E210" s="7">
        <f t="shared" si="5"/>
        <v>37.299999999999962</v>
      </c>
      <c r="F210" s="8">
        <v>2.7141999999999999</v>
      </c>
      <c r="G210" s="10">
        <v>1.830589</v>
      </c>
    </row>
    <row r="211" spans="5:7" x14ac:dyDescent="0.15">
      <c r="E211" s="7">
        <f t="shared" si="5"/>
        <v>37.399999999999963</v>
      </c>
      <c r="F211" s="8">
        <v>2.7027999999999999</v>
      </c>
      <c r="G211" s="10">
        <v>1.8253900000000001</v>
      </c>
    </row>
    <row r="212" spans="5:7" x14ac:dyDescent="0.15">
      <c r="E212" s="7">
        <f t="shared" si="5"/>
        <v>37.499999999999964</v>
      </c>
      <c r="F212" s="8">
        <v>2.6915</v>
      </c>
      <c r="G212" s="10">
        <v>1.8202309999999999</v>
      </c>
    </row>
    <row r="213" spans="5:7" x14ac:dyDescent="0.15">
      <c r="E213" s="7">
        <f t="shared" si="5"/>
        <v>37.599999999999966</v>
      </c>
      <c r="F213" s="8">
        <v>2.6802999999999999</v>
      </c>
      <c r="G213" s="10">
        <v>1.815116</v>
      </c>
    </row>
    <row r="214" spans="5:7" x14ac:dyDescent="0.15">
      <c r="E214" s="7">
        <f t="shared" si="5"/>
        <v>37.699999999999967</v>
      </c>
      <c r="F214" s="8">
        <v>2.6692999999999998</v>
      </c>
      <c r="G214" s="10">
        <v>1.8100339999999999</v>
      </c>
    </row>
    <row r="215" spans="5:7" x14ac:dyDescent="0.15">
      <c r="E215" s="7">
        <f t="shared" si="5"/>
        <v>37.799999999999969</v>
      </c>
      <c r="F215" s="8">
        <v>2.6583000000000001</v>
      </c>
      <c r="G215" s="10">
        <v>1.8049949999999999</v>
      </c>
    </row>
    <row r="216" spans="5:7" x14ac:dyDescent="0.15">
      <c r="E216" s="7">
        <f t="shared" si="5"/>
        <v>37.89999999999997</v>
      </c>
      <c r="F216" s="8">
        <v>2.6474000000000002</v>
      </c>
      <c r="G216" s="10">
        <v>1.799995</v>
      </c>
    </row>
    <row r="217" spans="5:7" x14ac:dyDescent="0.15">
      <c r="E217" s="7">
        <f t="shared" ref="E217:E232" si="6">E218-0.1</f>
        <v>37.999999999999972</v>
      </c>
      <c r="F217" s="8">
        <v>2.6366000000000001</v>
      </c>
      <c r="G217" s="10">
        <v>1.795088</v>
      </c>
    </row>
    <row r="218" spans="5:7" x14ac:dyDescent="0.15">
      <c r="E218" s="7">
        <f t="shared" si="6"/>
        <v>38.099999999999973</v>
      </c>
      <c r="F218" s="8">
        <v>2.6259000000000001</v>
      </c>
      <c r="G218" s="10">
        <v>1.7901100000000001</v>
      </c>
    </row>
    <row r="219" spans="5:7" x14ac:dyDescent="0.15">
      <c r="E219" s="7">
        <f t="shared" si="6"/>
        <v>38.199999999999974</v>
      </c>
      <c r="F219" s="8">
        <v>2.6153</v>
      </c>
      <c r="G219" s="10">
        <v>1.7852250000000001</v>
      </c>
    </row>
    <row r="220" spans="5:7" x14ac:dyDescent="0.15">
      <c r="E220" s="7">
        <f t="shared" si="6"/>
        <v>38.299999999999976</v>
      </c>
      <c r="F220" s="8">
        <v>2.6046999999999998</v>
      </c>
      <c r="G220" s="10">
        <v>1.7803770000000001</v>
      </c>
    </row>
    <row r="221" spans="5:7" x14ac:dyDescent="0.15">
      <c r="E221" s="7">
        <f t="shared" si="6"/>
        <v>38.399999999999977</v>
      </c>
      <c r="F221" s="8">
        <v>2.5943000000000001</v>
      </c>
      <c r="G221" s="10">
        <v>1.775566</v>
      </c>
    </row>
    <row r="222" spans="5:7" x14ac:dyDescent="0.15">
      <c r="E222" s="7">
        <f t="shared" si="6"/>
        <v>38.499999999999979</v>
      </c>
      <c r="F222" s="8">
        <v>2.5840000000000001</v>
      </c>
      <c r="G222" s="10">
        <v>1.7707919999999999</v>
      </c>
    </row>
    <row r="223" spans="5:7" x14ac:dyDescent="0.15">
      <c r="E223" s="7">
        <f t="shared" si="6"/>
        <v>38.59999999999998</v>
      </c>
      <c r="F223" s="8">
        <v>2.5737000000000001</v>
      </c>
      <c r="G223" s="10">
        <v>1.788054</v>
      </c>
    </row>
    <row r="224" spans="5:7" x14ac:dyDescent="0.15">
      <c r="E224" s="7">
        <f t="shared" si="6"/>
        <v>38.699999999999982</v>
      </c>
      <c r="F224" s="8">
        <v>2.5636000000000001</v>
      </c>
      <c r="G224" s="10">
        <v>1.781352</v>
      </c>
    </row>
    <row r="225" spans="5:7" x14ac:dyDescent="0.15">
      <c r="E225" s="7">
        <f t="shared" si="6"/>
        <v>38.799999999999983</v>
      </c>
      <c r="F225" s="8">
        <v>2.5535000000000001</v>
      </c>
      <c r="G225" s="10">
        <v>1.758888</v>
      </c>
    </row>
    <row r="226" spans="5:7" x14ac:dyDescent="0.15">
      <c r="E226" s="7">
        <f t="shared" si="6"/>
        <v>38.899999999999984</v>
      </c>
      <c r="F226" s="8">
        <v>2.5434999999999999</v>
      </c>
      <c r="G226" s="10">
        <v>1.7520549999999999</v>
      </c>
    </row>
    <row r="227" spans="5:7" x14ac:dyDescent="0.15">
      <c r="E227" s="7">
        <f t="shared" si="6"/>
        <v>38.999999999999986</v>
      </c>
      <c r="F227" s="8">
        <v>2.5335999999999999</v>
      </c>
      <c r="G227" s="10">
        <v>1.7474590000000001</v>
      </c>
    </row>
    <row r="228" spans="5:7" x14ac:dyDescent="0.15">
      <c r="E228" s="7">
        <f t="shared" si="6"/>
        <v>39.099999999999987</v>
      </c>
      <c r="F228" s="8">
        <v>2.5238</v>
      </c>
      <c r="G228" s="10">
        <v>1.742907</v>
      </c>
    </row>
    <row r="229" spans="5:7" x14ac:dyDescent="0.15">
      <c r="E229" s="7">
        <f t="shared" si="6"/>
        <v>39.199999999999989</v>
      </c>
      <c r="F229" s="8">
        <v>2.5141</v>
      </c>
      <c r="G229" s="10">
        <v>1.738389</v>
      </c>
    </row>
    <row r="230" spans="5:7" x14ac:dyDescent="0.15">
      <c r="E230" s="7">
        <f t="shared" si="6"/>
        <v>39.29999999999999</v>
      </c>
      <c r="F230" s="8">
        <v>2.5044</v>
      </c>
      <c r="G230" s="10">
        <v>1.733975</v>
      </c>
    </row>
    <row r="231" spans="5:7" x14ac:dyDescent="0.15">
      <c r="E231" s="7">
        <f t="shared" si="6"/>
        <v>39.399999999999991</v>
      </c>
      <c r="F231" s="8">
        <v>2.4948000000000001</v>
      </c>
      <c r="G231" s="10">
        <v>1.7294149999999999</v>
      </c>
    </row>
    <row r="232" spans="5:7" x14ac:dyDescent="0.15">
      <c r="E232" s="7">
        <f t="shared" si="6"/>
        <v>39.499999999999993</v>
      </c>
      <c r="F232" s="8">
        <v>2.4853000000000001</v>
      </c>
      <c r="G232" s="10">
        <v>1.7248870000000001</v>
      </c>
    </row>
    <row r="233" spans="5:7" x14ac:dyDescent="0.15">
      <c r="E233" s="7">
        <f>E234-0.1</f>
        <v>39.599999999999994</v>
      </c>
      <c r="F233" s="8">
        <v>2.4759000000000002</v>
      </c>
      <c r="G233" s="10">
        <v>1.7203930000000001</v>
      </c>
    </row>
    <row r="234" spans="5:7" x14ac:dyDescent="0.15">
      <c r="E234" s="7">
        <f>E235-0.1</f>
        <v>39.699999999999996</v>
      </c>
      <c r="F234" s="8">
        <v>2.4666000000000001</v>
      </c>
      <c r="G234" s="10">
        <v>1.7162310000000001</v>
      </c>
    </row>
    <row r="235" spans="5:7" x14ac:dyDescent="0.15">
      <c r="E235" s="7">
        <f>E236-0.1</f>
        <v>39.799999999999997</v>
      </c>
      <c r="F235" s="8">
        <v>2.4573999999999998</v>
      </c>
      <c r="G235" s="10">
        <v>1.7119009999999999</v>
      </c>
    </row>
    <row r="236" spans="5:7" x14ac:dyDescent="0.15">
      <c r="E236" s="7">
        <f>E237-0.1</f>
        <v>39.9</v>
      </c>
      <c r="F236" s="8">
        <v>2.4481999999999999</v>
      </c>
      <c r="G236" s="10">
        <v>1.707803</v>
      </c>
    </row>
    <row r="237" spans="5:7" x14ac:dyDescent="0.15">
      <c r="E237" s="12">
        <v>40</v>
      </c>
      <c r="F237" s="13">
        <v>2.4390999999999998</v>
      </c>
      <c r="G237" s="10">
        <v>1.703336</v>
      </c>
    </row>
    <row r="238" spans="5:7" x14ac:dyDescent="0.15">
      <c r="E238" s="7">
        <v>40.1</v>
      </c>
      <c r="F238" s="13">
        <v>2.4300999999999999</v>
      </c>
      <c r="G238" s="10">
        <v>1.699101</v>
      </c>
    </row>
    <row r="239" spans="5:7" x14ac:dyDescent="0.15">
      <c r="E239" s="7">
        <v>40.200000000000003</v>
      </c>
      <c r="F239" s="13">
        <v>2.4211</v>
      </c>
      <c r="G239" s="10">
        <v>1.694898</v>
      </c>
    </row>
    <row r="240" spans="5:7" x14ac:dyDescent="0.15">
      <c r="E240" s="7">
        <v>40.299999999999997</v>
      </c>
      <c r="F240" s="13">
        <v>2.4121999999999999</v>
      </c>
      <c r="G240" s="10">
        <v>1.690723</v>
      </c>
    </row>
    <row r="241" spans="5:7" x14ac:dyDescent="0.15">
      <c r="E241" s="7">
        <v>40.4</v>
      </c>
      <c r="F241" s="13">
        <v>2.4034</v>
      </c>
      <c r="G241" s="10">
        <v>1.6895789999999999</v>
      </c>
    </row>
    <row r="242" spans="5:7" x14ac:dyDescent="0.15">
      <c r="E242" s="7">
        <v>40.5</v>
      </c>
      <c r="F242" s="13">
        <v>2.3946999999999998</v>
      </c>
      <c r="G242" s="10">
        <v>1.6824650000000001</v>
      </c>
    </row>
    <row r="243" spans="5:7" x14ac:dyDescent="0.15">
      <c r="E243" s="7">
        <v>40.6</v>
      </c>
      <c r="F243" s="13">
        <v>2.3860000000000001</v>
      </c>
      <c r="G243" s="10">
        <v>1.6783809999999999</v>
      </c>
    </row>
    <row r="244" spans="5:7" x14ac:dyDescent="0.15">
      <c r="E244" s="7">
        <v>40.700000000000003</v>
      </c>
      <c r="F244" s="13">
        <v>2.3774000000000002</v>
      </c>
      <c r="G244" s="10">
        <v>1.6743269999999999</v>
      </c>
    </row>
    <row r="245" spans="5:7" x14ac:dyDescent="0.15">
      <c r="E245" s="7">
        <v>40.799999999999997</v>
      </c>
      <c r="F245" s="13">
        <v>2.3689</v>
      </c>
      <c r="G245" s="10">
        <v>1.670302</v>
      </c>
    </row>
    <row r="246" spans="5:7" x14ac:dyDescent="0.15">
      <c r="E246" s="7">
        <v>40.9</v>
      </c>
      <c r="F246" s="13">
        <v>2.3605</v>
      </c>
      <c r="G246" s="10">
        <v>1.6663049999999999</v>
      </c>
    </row>
    <row r="247" spans="5:7" x14ac:dyDescent="0.15">
      <c r="E247" s="7">
        <v>41</v>
      </c>
      <c r="F247" s="13">
        <v>2.3521000000000001</v>
      </c>
      <c r="G247" s="10">
        <v>1.662337</v>
      </c>
    </row>
    <row r="248" spans="5:7" x14ac:dyDescent="0.15">
      <c r="E248" s="7">
        <v>41.1</v>
      </c>
      <c r="F248" s="13">
        <v>2.3437999999999999</v>
      </c>
      <c r="G248" s="10">
        <v>1.6583969999999999</v>
      </c>
    </row>
    <row r="249" spans="5:7" x14ac:dyDescent="0.15">
      <c r="E249" s="7">
        <v>41.2</v>
      </c>
      <c r="F249" s="13">
        <v>2.3355000000000001</v>
      </c>
      <c r="G249" s="10">
        <v>1.6544859999999999</v>
      </c>
    </row>
    <row r="250" spans="5:7" x14ac:dyDescent="0.15">
      <c r="E250" s="7">
        <v>41.3</v>
      </c>
      <c r="F250" s="13">
        <v>2.3273000000000001</v>
      </c>
      <c r="G250" s="10">
        <v>1.6506019999999999</v>
      </c>
    </row>
    <row r="251" spans="5:7" x14ac:dyDescent="0.15">
      <c r="E251" s="7">
        <v>41.4</v>
      </c>
      <c r="F251" s="13">
        <v>2.3191999999999999</v>
      </c>
      <c r="G251" s="10">
        <v>1.646746</v>
      </c>
    </row>
    <row r="252" spans="5:7" x14ac:dyDescent="0.15">
      <c r="E252" s="7">
        <v>41.5</v>
      </c>
      <c r="F252" s="13">
        <v>2.3111999999999999</v>
      </c>
      <c r="G252" s="10">
        <v>1.642916</v>
      </c>
    </row>
    <row r="253" spans="5:7" x14ac:dyDescent="0.15">
      <c r="E253" s="7">
        <v>41.6</v>
      </c>
      <c r="F253" s="13">
        <v>2.3031999999999999</v>
      </c>
      <c r="G253" s="10">
        <v>1.639114</v>
      </c>
    </row>
    <row r="254" spans="5:7" x14ac:dyDescent="0.15">
      <c r="E254" s="7">
        <v>41.7</v>
      </c>
      <c r="F254" s="13">
        <v>2.2951999999999999</v>
      </c>
      <c r="G254" s="10">
        <v>1.6353390000000001</v>
      </c>
    </row>
    <row r="255" spans="5:7" x14ac:dyDescent="0.15">
      <c r="E255" s="7">
        <v>41.8</v>
      </c>
      <c r="F255" s="13">
        <v>2.2284000000000002</v>
      </c>
      <c r="G255" s="10">
        <v>1.6315900000000001</v>
      </c>
    </row>
    <row r="256" spans="5:7" x14ac:dyDescent="0.15">
      <c r="E256" s="7">
        <v>41.9</v>
      </c>
      <c r="F256" s="13">
        <v>2.2795999999999998</v>
      </c>
      <c r="G256" s="10">
        <v>1.627867</v>
      </c>
    </row>
    <row r="257" spans="5:7" x14ac:dyDescent="0.15">
      <c r="E257" s="7">
        <v>42</v>
      </c>
      <c r="F257" s="13">
        <v>2.2717999999999998</v>
      </c>
      <c r="G257" s="10">
        <v>1.6241699999999999</v>
      </c>
    </row>
    <row r="258" spans="5:7" x14ac:dyDescent="0.15">
      <c r="E258" s="7">
        <v>42.1</v>
      </c>
      <c r="F258" s="13">
        <v>2.2641</v>
      </c>
      <c r="G258" s="10">
        <v>1.6204989999999999</v>
      </c>
    </row>
    <row r="259" spans="5:7" x14ac:dyDescent="0.15">
      <c r="E259" s="7">
        <v>42.2</v>
      </c>
      <c r="F259" s="13">
        <v>2.2565</v>
      </c>
      <c r="G259" s="10">
        <v>1.618854</v>
      </c>
    </row>
    <row r="260" spans="5:7" x14ac:dyDescent="0.15">
      <c r="E260" s="7">
        <v>42.3</v>
      </c>
      <c r="F260" s="13">
        <v>2.2248999999999999</v>
      </c>
      <c r="G260" s="10">
        <v>1.6132340000000001</v>
      </c>
    </row>
    <row r="261" spans="5:7" x14ac:dyDescent="0.15">
      <c r="E261" s="7">
        <v>42.4</v>
      </c>
      <c r="F261" s="13">
        <v>2.2414999999999998</v>
      </c>
      <c r="G261" s="10">
        <v>1.609639</v>
      </c>
    </row>
    <row r="262" spans="5:7" x14ac:dyDescent="0.15">
      <c r="E262" s="7">
        <v>42.5</v>
      </c>
      <c r="F262" s="13">
        <v>2.234</v>
      </c>
      <c r="G262" s="10">
        <v>1.6080680000000001</v>
      </c>
    </row>
    <row r="263" spans="5:7" x14ac:dyDescent="0.15">
      <c r="E263" s="7">
        <v>42.6</v>
      </c>
      <c r="F263" s="13">
        <v>2.2265999999999999</v>
      </c>
      <c r="G263" s="10">
        <v>1.602522</v>
      </c>
    </row>
    <row r="264" spans="5:7" x14ac:dyDescent="0.15">
      <c r="E264" s="7">
        <v>42.7</v>
      </c>
      <c r="F264" s="13">
        <v>2.2193000000000001</v>
      </c>
      <c r="G264" s="10">
        <v>1.598001</v>
      </c>
    </row>
    <row r="265" spans="5:7" x14ac:dyDescent="0.15">
      <c r="E265" s="7">
        <v>42.8</v>
      </c>
      <c r="F265" s="13">
        <v>2.2120000000000002</v>
      </c>
      <c r="G265" s="10">
        <v>1.596503</v>
      </c>
    </row>
    <row r="266" spans="5:7" x14ac:dyDescent="0.15">
      <c r="E266" s="7">
        <v>42.9</v>
      </c>
      <c r="F266" s="13">
        <v>2.2042999999999999</v>
      </c>
      <c r="G266" s="10">
        <v>1.5920799999999999</v>
      </c>
    </row>
    <row r="267" spans="5:7" x14ac:dyDescent="0.15">
      <c r="E267" s="7">
        <v>43</v>
      </c>
      <c r="F267" s="13">
        <v>2.1976</v>
      </c>
      <c r="G267" s="10">
        <v>1.5885800000000001</v>
      </c>
    </row>
    <row r="268" spans="5:7" x14ac:dyDescent="0.15">
      <c r="E268" s="7">
        <v>43.1</v>
      </c>
      <c r="F268" s="13">
        <v>2.1905000000000001</v>
      </c>
      <c r="G268" s="10">
        <v>1.585134</v>
      </c>
    </row>
    <row r="269" spans="5:7" x14ac:dyDescent="0.15">
      <c r="E269" s="7">
        <v>43.2</v>
      </c>
      <c r="F269" s="13">
        <v>2.1835</v>
      </c>
      <c r="G269" s="10">
        <v>1.5817509999999999</v>
      </c>
    </row>
    <row r="270" spans="5:7" x14ac:dyDescent="0.15">
      <c r="E270" s="7">
        <v>43.3</v>
      </c>
      <c r="F270" s="13">
        <v>2.1764999999999999</v>
      </c>
      <c r="G270" s="10">
        <v>1.578071</v>
      </c>
    </row>
    <row r="271" spans="5:7" x14ac:dyDescent="0.15">
      <c r="E271" s="7">
        <v>43.4</v>
      </c>
      <c r="F271" s="13">
        <v>2.1695000000000002</v>
      </c>
      <c r="G271" s="10">
        <v>1.5750139999999999</v>
      </c>
    </row>
    <row r="272" spans="5:7" x14ac:dyDescent="0.15">
      <c r="E272" s="7">
        <v>43.5</v>
      </c>
      <c r="F272" s="13">
        <v>2.1625999999999999</v>
      </c>
      <c r="G272" s="10">
        <v>1.571679</v>
      </c>
    </row>
    <row r="273" spans="5:7" x14ac:dyDescent="0.15">
      <c r="E273" s="7">
        <v>43.6</v>
      </c>
      <c r="F273" s="13">
        <v>2.1558000000000002</v>
      </c>
      <c r="G273" s="10">
        <v>1.5683670000000001</v>
      </c>
    </row>
    <row r="274" spans="5:7" x14ac:dyDescent="0.15">
      <c r="E274" s="7">
        <v>43.7</v>
      </c>
      <c r="F274" s="13">
        <v>2.149</v>
      </c>
      <c r="G274" s="10">
        <v>1.565078</v>
      </c>
    </row>
    <row r="275" spans="5:7" x14ac:dyDescent="0.15">
      <c r="E275" s="7">
        <v>43.8</v>
      </c>
      <c r="F275" s="13">
        <v>2.1421999999999999</v>
      </c>
      <c r="G275" s="10">
        <v>1.5618099999999999</v>
      </c>
    </row>
    <row r="276" spans="5:7" x14ac:dyDescent="0.15">
      <c r="E276" s="7">
        <v>43.9</v>
      </c>
      <c r="F276" s="13">
        <v>2.1355</v>
      </c>
      <c r="G276" s="10">
        <v>1.5585640000000001</v>
      </c>
    </row>
    <row r="277" spans="5:7" x14ac:dyDescent="0.15">
      <c r="E277" s="7">
        <v>44</v>
      </c>
      <c r="F277" s="13">
        <v>2.1288999999999998</v>
      </c>
      <c r="G277" s="10">
        <v>1.5553399999999999</v>
      </c>
    </row>
    <row r="278" spans="5:7" x14ac:dyDescent="0.15">
      <c r="E278" s="7">
        <v>44.1</v>
      </c>
      <c r="F278" s="13">
        <v>2.1223000000000001</v>
      </c>
      <c r="G278" s="10">
        <v>1.5521370000000001</v>
      </c>
    </row>
    <row r="279" spans="5:7" x14ac:dyDescent="0.15">
      <c r="E279" s="7">
        <v>44.2</v>
      </c>
      <c r="F279" s="13">
        <v>2.1156999999999999</v>
      </c>
      <c r="G279" s="10">
        <v>1.5489550000000001</v>
      </c>
    </row>
    <row r="280" spans="5:7" x14ac:dyDescent="0.15">
      <c r="E280" s="7">
        <v>44.3</v>
      </c>
      <c r="F280" s="13">
        <v>2.1093000000000002</v>
      </c>
      <c r="G280" s="10">
        <v>1.545795</v>
      </c>
    </row>
    <row r="281" spans="5:7" x14ac:dyDescent="0.15">
      <c r="E281" s="7">
        <v>44.4</v>
      </c>
      <c r="F281" s="13">
        <v>2.1027999999999998</v>
      </c>
      <c r="G281" s="10">
        <v>1.5426550000000001</v>
      </c>
    </row>
    <row r="282" spans="5:7" x14ac:dyDescent="0.15">
      <c r="E282" s="7">
        <v>44.5</v>
      </c>
      <c r="F282" s="13">
        <v>2.0964</v>
      </c>
      <c r="G282" s="10">
        <v>1.5395380000000001</v>
      </c>
    </row>
    <row r="283" spans="5:7" x14ac:dyDescent="0.15">
      <c r="E283" s="7">
        <v>44.6</v>
      </c>
      <c r="F283" s="13">
        <v>2.09</v>
      </c>
      <c r="G283" s="10">
        <v>1.5354380000000001</v>
      </c>
    </row>
    <row r="284" spans="5:7" x14ac:dyDescent="0.15">
      <c r="E284" s="7">
        <v>44.7</v>
      </c>
      <c r="F284" s="13">
        <v>2.0836999999999999</v>
      </c>
      <c r="G284" s="10">
        <v>1.5333600000000001</v>
      </c>
    </row>
    <row r="285" spans="5:7" x14ac:dyDescent="0.15">
      <c r="E285" s="7">
        <v>44.8</v>
      </c>
      <c r="F285" s="13">
        <v>2.0775000000000001</v>
      </c>
      <c r="G285" s="10">
        <v>1.5303020000000001</v>
      </c>
    </row>
    <row r="286" spans="5:7" x14ac:dyDescent="0.15">
      <c r="E286" s="7">
        <v>44.9</v>
      </c>
      <c r="F286" s="13">
        <v>2.0712999999999999</v>
      </c>
      <c r="G286" s="10">
        <v>1.5272950000000001</v>
      </c>
    </row>
    <row r="287" spans="5:7" x14ac:dyDescent="0.15">
      <c r="E287" s="7">
        <v>45</v>
      </c>
      <c r="F287" s="13">
        <v>2.0651000000000002</v>
      </c>
      <c r="G287" s="10">
        <v>1.5242469999999999</v>
      </c>
    </row>
    <row r="288" spans="5:7" x14ac:dyDescent="0.15">
      <c r="E288" s="7">
        <v>45.1</v>
      </c>
      <c r="F288" s="13">
        <v>2.0590000000000002</v>
      </c>
      <c r="G288" s="10">
        <v>1.5212479999999999</v>
      </c>
    </row>
    <row r="289" spans="5:7" x14ac:dyDescent="0.15">
      <c r="E289" s="7">
        <v>45.2</v>
      </c>
      <c r="F289" s="13">
        <v>2.0529000000000002</v>
      </c>
      <c r="G289" s="10">
        <v>1.51827</v>
      </c>
    </row>
    <row r="290" spans="5:7" x14ac:dyDescent="0.15">
      <c r="E290" s="7">
        <v>45.3</v>
      </c>
      <c r="F290" s="13">
        <v>2.0468000000000002</v>
      </c>
      <c r="G290" s="10">
        <v>1.5153099999999999</v>
      </c>
    </row>
    <row r="291" spans="5:7" x14ac:dyDescent="0.15">
      <c r="E291" s="7">
        <v>45.4</v>
      </c>
      <c r="F291" s="13">
        <v>2.0407999999999999</v>
      </c>
      <c r="G291" s="10">
        <v>1.51237</v>
      </c>
    </row>
    <row r="292" spans="5:7" x14ac:dyDescent="0.15">
      <c r="E292" s="7">
        <v>45.5</v>
      </c>
      <c r="F292" s="13">
        <v>2.0348999999999999</v>
      </c>
      <c r="G292" s="10">
        <v>1.509449</v>
      </c>
    </row>
    <row r="293" spans="5:7" x14ac:dyDescent="0.15">
      <c r="E293" s="7">
        <v>45.6</v>
      </c>
      <c r="F293" s="13">
        <v>2.0289999999999999</v>
      </c>
      <c r="G293" s="10">
        <v>1.5085459999999999</v>
      </c>
    </row>
    <row r="294" spans="5:7" x14ac:dyDescent="0.15">
      <c r="E294" s="7">
        <v>45.7</v>
      </c>
      <c r="F294" s="13">
        <v>2.0230999999999999</v>
      </c>
      <c r="G294" s="10">
        <v>1.5036620000000001</v>
      </c>
    </row>
    <row r="295" spans="5:7" x14ac:dyDescent="0.15">
      <c r="E295" s="7">
        <v>45.8</v>
      </c>
      <c r="F295" s="13">
        <v>2.0173000000000001</v>
      </c>
      <c r="G295" s="10">
        <v>1.5007969999999999</v>
      </c>
    </row>
    <row r="296" spans="5:7" x14ac:dyDescent="0.15">
      <c r="E296" s="7">
        <v>45.9</v>
      </c>
      <c r="F296" s="13">
        <v>2.0114999999999998</v>
      </c>
      <c r="G296" s="10">
        <v>1.4979499999999999</v>
      </c>
    </row>
    <row r="297" spans="5:7" x14ac:dyDescent="0.15">
      <c r="E297" s="7">
        <v>46</v>
      </c>
      <c r="F297" s="13">
        <v>2.0057</v>
      </c>
      <c r="G297" s="10">
        <v>1.4951209999999999</v>
      </c>
    </row>
    <row r="298" spans="5:7" x14ac:dyDescent="0.15">
      <c r="E298" s="7">
        <v>46.1</v>
      </c>
      <c r="F298" s="13">
        <v>2</v>
      </c>
      <c r="G298" s="10">
        <v>1.4923109999999999</v>
      </c>
    </row>
    <row r="299" spans="5:7" x14ac:dyDescent="0.15">
      <c r="E299" s="7">
        <v>46.2</v>
      </c>
      <c r="F299" s="13">
        <v>1.9944</v>
      </c>
      <c r="G299" s="10">
        <v>1.4895179999999999</v>
      </c>
    </row>
    <row r="300" spans="5:7" x14ac:dyDescent="0.15">
      <c r="E300" s="7">
        <v>46.3</v>
      </c>
      <c r="F300" s="13">
        <v>1.9886999999999999</v>
      </c>
      <c r="G300" s="10">
        <v>1.4867429999999999</v>
      </c>
    </row>
    <row r="301" spans="5:7" x14ac:dyDescent="0.15">
      <c r="E301" s="7">
        <v>46.4</v>
      </c>
      <c r="F301" s="13">
        <v>1.9832000000000001</v>
      </c>
      <c r="G301" s="10">
        <v>1.4839850000000001</v>
      </c>
    </row>
    <row r="302" spans="5:7" x14ac:dyDescent="0.15">
      <c r="E302" s="7">
        <v>46.5</v>
      </c>
      <c r="F302" s="13">
        <v>1.9776</v>
      </c>
      <c r="G302" s="10">
        <v>1.4812460000000001</v>
      </c>
    </row>
    <row r="303" spans="5:7" x14ac:dyDescent="0.15">
      <c r="E303" s="7">
        <v>46.6</v>
      </c>
      <c r="F303" s="13">
        <v>1.9721</v>
      </c>
      <c r="G303" s="10">
        <v>1.478523</v>
      </c>
    </row>
    <row r="304" spans="5:7" x14ac:dyDescent="0.15">
      <c r="E304" s="7">
        <v>46.7</v>
      </c>
      <c r="F304" s="13">
        <v>1.9665999999999999</v>
      </c>
      <c r="G304" s="10">
        <v>1.4758180000000001</v>
      </c>
    </row>
    <row r="305" spans="5:7" x14ac:dyDescent="0.15">
      <c r="E305" s="7">
        <v>46.8</v>
      </c>
      <c r="F305" s="13">
        <v>1.9612000000000001</v>
      </c>
      <c r="G305" s="10">
        <v>1.4731300000000001</v>
      </c>
    </row>
    <row r="306" spans="5:7" x14ac:dyDescent="0.15">
      <c r="E306" s="7">
        <v>46.9</v>
      </c>
      <c r="F306" s="13">
        <v>1.9558</v>
      </c>
      <c r="G306" s="10">
        <v>1.4704630000000001</v>
      </c>
    </row>
    <row r="307" spans="5:7" x14ac:dyDescent="0.15">
      <c r="E307" s="7">
        <v>47</v>
      </c>
      <c r="F307" s="13">
        <v>1.9503999999999999</v>
      </c>
      <c r="G307" s="10">
        <v>1.4678040000000001</v>
      </c>
    </row>
    <row r="308" spans="5:7" x14ac:dyDescent="0.15">
      <c r="E308" s="7">
        <v>47.1</v>
      </c>
      <c r="F308" s="13">
        <v>1.9451000000000001</v>
      </c>
      <c r="G308" s="10">
        <v>1.4651650000000001</v>
      </c>
    </row>
    <row r="309" spans="5:7" x14ac:dyDescent="0.15">
      <c r="E309" s="7">
        <v>47.2</v>
      </c>
      <c r="F309" s="13">
        <v>1.9398</v>
      </c>
      <c r="G309" s="10">
        <v>1.4625440000000001</v>
      </c>
    </row>
    <row r="310" spans="5:7" x14ac:dyDescent="0.15">
      <c r="E310" s="7">
        <v>47.3</v>
      </c>
      <c r="F310" s="13">
        <v>1.9346000000000001</v>
      </c>
      <c r="G310" s="10">
        <v>1.4599390000000001</v>
      </c>
    </row>
    <row r="311" spans="5:7" x14ac:dyDescent="0.15">
      <c r="E311" s="7">
        <v>47.4</v>
      </c>
      <c r="F311" s="13">
        <v>1.9294</v>
      </c>
      <c r="G311" s="10">
        <v>1.4573499999999999</v>
      </c>
    </row>
    <row r="312" spans="5:7" x14ac:dyDescent="0.15">
      <c r="E312" s="7">
        <v>47.5</v>
      </c>
      <c r="F312" s="13">
        <v>1.9241999999999999</v>
      </c>
      <c r="G312" s="10">
        <v>1.454777</v>
      </c>
    </row>
    <row r="313" spans="5:7" x14ac:dyDescent="0.15">
      <c r="E313" s="7">
        <v>47.6</v>
      </c>
      <c r="F313" s="13">
        <v>1.9191</v>
      </c>
      <c r="G313" s="10">
        <v>1.4522200000000001</v>
      </c>
    </row>
    <row r="314" spans="5:7" x14ac:dyDescent="0.15">
      <c r="E314" s="7">
        <v>47.7</v>
      </c>
      <c r="F314" s="13">
        <v>1.9139999999999999</v>
      </c>
      <c r="G314" s="10">
        <v>1.449678</v>
      </c>
    </row>
    <row r="315" spans="5:7" x14ac:dyDescent="0.15">
      <c r="E315" s="7">
        <v>47.8</v>
      </c>
      <c r="F315" s="13">
        <v>1.9089</v>
      </c>
      <c r="G315" s="10">
        <v>1.4471529999999999</v>
      </c>
    </row>
    <row r="316" spans="5:7" x14ac:dyDescent="0.15">
      <c r="E316" s="7">
        <v>47.9</v>
      </c>
      <c r="F316" s="13">
        <v>1.9038999999999999</v>
      </c>
      <c r="G316" s="10">
        <v>1.4446429999999999</v>
      </c>
    </row>
    <row r="317" spans="5:7" x14ac:dyDescent="0.15">
      <c r="E317" s="7">
        <v>48</v>
      </c>
      <c r="F317" s="13">
        <v>1.8989</v>
      </c>
      <c r="G317" s="10">
        <v>1.4421489999999999</v>
      </c>
    </row>
    <row r="318" spans="5:7" x14ac:dyDescent="0.15">
      <c r="E318" s="7">
        <v>48.1</v>
      </c>
      <c r="F318" s="13">
        <v>1.8938999999999999</v>
      </c>
      <c r="G318" s="10">
        <v>1.439865</v>
      </c>
    </row>
    <row r="319" spans="5:7" x14ac:dyDescent="0.15">
      <c r="E319" s="7">
        <v>48.2</v>
      </c>
      <c r="F319" s="13">
        <v>1.8889</v>
      </c>
      <c r="G319" s="10">
        <v>1.437206</v>
      </c>
    </row>
    <row r="320" spans="5:7" x14ac:dyDescent="0.15">
      <c r="E320" s="7">
        <v>48.3</v>
      </c>
      <c r="F320" s="13">
        <v>1.8839999999999999</v>
      </c>
      <c r="G320" s="10">
        <v>1.4347570000000001</v>
      </c>
    </row>
    <row r="321" spans="5:7" x14ac:dyDescent="0.15">
      <c r="E321" s="7">
        <v>48.4</v>
      </c>
      <c r="F321" s="13">
        <v>1.8792</v>
      </c>
      <c r="G321" s="10">
        <v>1.43232</v>
      </c>
    </row>
    <row r="322" spans="5:7" x14ac:dyDescent="0.15">
      <c r="E322" s="7">
        <v>48.5</v>
      </c>
      <c r="F322" s="13">
        <v>1.8743000000000001</v>
      </c>
      <c r="G322" s="10">
        <v>1.4299040000000001</v>
      </c>
    </row>
    <row r="323" spans="5:7" x14ac:dyDescent="0.15">
      <c r="E323" s="7">
        <v>48.6</v>
      </c>
      <c r="F323" s="13">
        <v>1.8694999999999999</v>
      </c>
      <c r="G323" s="10">
        <v>1.4274990000000001</v>
      </c>
    </row>
    <row r="324" spans="5:7" x14ac:dyDescent="0.15">
      <c r="E324" s="7">
        <v>48.7</v>
      </c>
      <c r="F324" s="13">
        <v>1.8648</v>
      </c>
      <c r="G324" s="10">
        <v>1.4511000000000001</v>
      </c>
    </row>
    <row r="325" spans="5:7" x14ac:dyDescent="0.15">
      <c r="E325" s="7">
        <v>48.8</v>
      </c>
      <c r="F325" s="13">
        <v>1.86</v>
      </c>
      <c r="G325" s="10">
        <v>1.4227350000000001</v>
      </c>
    </row>
    <row r="326" spans="5:7" x14ac:dyDescent="0.15">
      <c r="E326" s="7">
        <v>48.9</v>
      </c>
      <c r="F326" s="13">
        <v>1.8552999999999999</v>
      </c>
      <c r="G326" s="10">
        <v>1.420374</v>
      </c>
    </row>
    <row r="327" spans="5:7" x14ac:dyDescent="0.15">
      <c r="E327" s="7">
        <v>49</v>
      </c>
      <c r="F327" s="13">
        <v>1.8506</v>
      </c>
      <c r="G327" s="10">
        <v>1.4180269999999999</v>
      </c>
    </row>
    <row r="328" spans="5:7" x14ac:dyDescent="0.15">
      <c r="E328" s="7">
        <v>49.1</v>
      </c>
      <c r="F328" s="13">
        <v>1.8460000000000001</v>
      </c>
      <c r="G328" s="10">
        <v>1.4156949999999999</v>
      </c>
    </row>
    <row r="329" spans="5:7" x14ac:dyDescent="0.15">
      <c r="E329" s="7">
        <v>49.2</v>
      </c>
      <c r="F329" s="13">
        <v>1.8413999999999999</v>
      </c>
      <c r="G329" s="10">
        <v>1.413376</v>
      </c>
    </row>
    <row r="330" spans="5:7" x14ac:dyDescent="0.15">
      <c r="E330" s="7">
        <v>49.3</v>
      </c>
      <c r="F330" s="13">
        <v>1.8368</v>
      </c>
      <c r="G330" s="10">
        <v>1.4110720000000001</v>
      </c>
    </row>
    <row r="331" spans="5:7" x14ac:dyDescent="0.15">
      <c r="E331" s="7">
        <v>49.4</v>
      </c>
      <c r="F331" s="13">
        <v>1.8322000000000001</v>
      </c>
      <c r="G331" s="10">
        <v>1.4087810000000001</v>
      </c>
    </row>
    <row r="332" spans="5:7" x14ac:dyDescent="0.15">
      <c r="E332" s="7">
        <v>49.5</v>
      </c>
      <c r="F332" s="13">
        <v>1.8277000000000001</v>
      </c>
      <c r="G332" s="10">
        <v>1.4065049999999999</v>
      </c>
    </row>
    <row r="333" spans="5:7" x14ac:dyDescent="0.15">
      <c r="E333" s="7">
        <v>49.6</v>
      </c>
      <c r="F333" s="13">
        <v>1.8231999999999999</v>
      </c>
      <c r="G333" s="10">
        <v>1.4042410000000001</v>
      </c>
    </row>
    <row r="334" spans="5:7" x14ac:dyDescent="0.15">
      <c r="E334" s="7">
        <v>49.7</v>
      </c>
      <c r="F334" s="13">
        <v>1.8187</v>
      </c>
      <c r="G334" s="10">
        <v>1.4019919999999999</v>
      </c>
    </row>
    <row r="335" spans="5:7" x14ac:dyDescent="0.15">
      <c r="E335" s="7">
        <v>49.8</v>
      </c>
      <c r="F335" s="13">
        <v>1.8143</v>
      </c>
      <c r="G335" s="10">
        <v>1.3997550000000001</v>
      </c>
    </row>
    <row r="336" spans="5:7" x14ac:dyDescent="0.15">
      <c r="E336" s="7">
        <v>49.9</v>
      </c>
      <c r="F336" s="13">
        <v>1.8099000000000001</v>
      </c>
      <c r="G336" s="10">
        <v>1.397532</v>
      </c>
    </row>
    <row r="337" spans="5:7" x14ac:dyDescent="0.15">
      <c r="E337" s="7">
        <v>50</v>
      </c>
      <c r="F337" s="13">
        <v>1.8055000000000001</v>
      </c>
      <c r="G337" s="10">
        <v>1.395823</v>
      </c>
    </row>
    <row r="338" spans="5:7" x14ac:dyDescent="0.15">
      <c r="E338" s="7">
        <v>50.1</v>
      </c>
      <c r="F338" s="13">
        <v>1.8010999999999999</v>
      </c>
      <c r="G338" s="10">
        <v>1.3931260000000001</v>
      </c>
    </row>
    <row r="339" spans="5:7" x14ac:dyDescent="0.15">
      <c r="E339" s="7">
        <v>50.2</v>
      </c>
      <c r="F339" s="13">
        <v>1.7968</v>
      </c>
      <c r="G339" s="10">
        <v>1.3909419999999999</v>
      </c>
    </row>
    <row r="340" spans="5:7" x14ac:dyDescent="0.15">
      <c r="E340" s="7">
        <v>50.3</v>
      </c>
      <c r="F340" s="13">
        <v>1.7925</v>
      </c>
      <c r="G340" s="10">
        <v>1.3887719999999999</v>
      </c>
    </row>
    <row r="341" spans="5:7" x14ac:dyDescent="0.15">
      <c r="E341" s="7">
        <v>50.4</v>
      </c>
      <c r="F341" s="13">
        <v>1.7882</v>
      </c>
      <c r="G341" s="10">
        <v>1.386614</v>
      </c>
    </row>
    <row r="342" spans="5:7" x14ac:dyDescent="0.15">
      <c r="E342" s="7">
        <v>50.5</v>
      </c>
      <c r="F342" s="13">
        <v>1.784</v>
      </c>
      <c r="G342" s="10">
        <v>1.384468</v>
      </c>
    </row>
    <row r="343" spans="5:7" x14ac:dyDescent="0.15">
      <c r="E343" s="7">
        <v>50.6</v>
      </c>
      <c r="F343" s="13">
        <v>1.7798</v>
      </c>
      <c r="G343" s="10">
        <v>1.382336</v>
      </c>
    </row>
    <row r="344" spans="5:7" x14ac:dyDescent="0.15">
      <c r="E344" s="7">
        <v>50.7</v>
      </c>
      <c r="F344" s="13">
        <v>1.7756000000000001</v>
      </c>
      <c r="G344" s="10">
        <v>1.3802160000000001</v>
      </c>
    </row>
    <row r="345" spans="5:7" x14ac:dyDescent="0.15">
      <c r="E345" s="7">
        <v>50.8</v>
      </c>
      <c r="F345" s="13">
        <v>1.7714000000000001</v>
      </c>
      <c r="G345" s="10">
        <v>1.3781080000000001</v>
      </c>
    </row>
    <row r="346" spans="5:7" x14ac:dyDescent="0.15">
      <c r="E346" s="7">
        <v>50.9</v>
      </c>
      <c r="F346" s="13">
        <v>1.7673000000000001</v>
      </c>
      <c r="G346" s="10">
        <v>1.3780129999999999</v>
      </c>
    </row>
    <row r="347" spans="5:7" x14ac:dyDescent="0.15">
      <c r="E347" s="7">
        <v>51</v>
      </c>
      <c r="F347" s="13">
        <v>1.7632000000000001</v>
      </c>
      <c r="G347" s="10">
        <v>1.3739300000000001</v>
      </c>
    </row>
    <row r="348" spans="5:7" x14ac:dyDescent="0.15">
      <c r="E348" s="7">
        <v>51.1</v>
      </c>
      <c r="F348" s="13">
        <v>1.7591000000000001</v>
      </c>
      <c r="G348" s="10">
        <v>1.371659</v>
      </c>
    </row>
    <row r="349" spans="5:7" x14ac:dyDescent="0.15">
      <c r="E349" s="7">
        <v>51.2</v>
      </c>
      <c r="F349" s="13">
        <v>1.7549999999999999</v>
      </c>
      <c r="G349" s="10">
        <v>1.3697999999999999</v>
      </c>
    </row>
    <row r="350" spans="5:7" x14ac:dyDescent="0.15">
      <c r="E350" s="7">
        <v>51.3</v>
      </c>
      <c r="F350" s="13">
        <v>1.7509999999999999</v>
      </c>
      <c r="G350" s="10">
        <v>1.367753</v>
      </c>
    </row>
    <row r="351" spans="5:7" x14ac:dyDescent="0.15">
      <c r="E351" s="7">
        <v>51.4</v>
      </c>
      <c r="F351" s="13">
        <v>1.7470000000000001</v>
      </c>
      <c r="G351" s="10">
        <v>1.365718</v>
      </c>
    </row>
    <row r="352" spans="5:7" x14ac:dyDescent="0.15">
      <c r="E352" s="7">
        <v>51.5</v>
      </c>
      <c r="F352" s="13">
        <v>1.7430000000000001</v>
      </c>
      <c r="G352" s="10">
        <v>1.3636950000000001</v>
      </c>
    </row>
    <row r="353" spans="5:7" x14ac:dyDescent="0.15">
      <c r="E353" s="7">
        <v>51.6</v>
      </c>
      <c r="F353" s="13">
        <v>1.7390000000000001</v>
      </c>
      <c r="G353" s="10">
        <v>1.361683</v>
      </c>
    </row>
    <row r="354" spans="5:7" x14ac:dyDescent="0.15">
      <c r="E354" s="7">
        <v>51.7</v>
      </c>
      <c r="F354" s="13">
        <v>1.7351000000000001</v>
      </c>
      <c r="G354" s="10">
        <v>1.359882</v>
      </c>
    </row>
    <row r="355" spans="5:7" x14ac:dyDescent="0.15">
      <c r="E355" s="7">
        <v>51.8</v>
      </c>
      <c r="F355" s="13">
        <v>1.7312000000000001</v>
      </c>
      <c r="G355" s="10">
        <v>1.3576950000000001</v>
      </c>
    </row>
    <row r="356" spans="5:7" x14ac:dyDescent="0.15">
      <c r="E356" s="7">
        <v>51.9</v>
      </c>
      <c r="F356" s="13">
        <v>1.7273000000000001</v>
      </c>
      <c r="G356" s="10">
        <v>1.355718</v>
      </c>
    </row>
    <row r="357" spans="5:7" x14ac:dyDescent="0.15">
      <c r="E357" s="7">
        <v>52</v>
      </c>
      <c r="F357" s="13">
        <v>1.7235</v>
      </c>
      <c r="G357" s="10">
        <v>1.353783</v>
      </c>
    </row>
    <row r="358" spans="5:7" x14ac:dyDescent="0.15">
      <c r="E358" s="7">
        <v>52.1</v>
      </c>
      <c r="F358" s="13">
        <v>1.7196</v>
      </c>
      <c r="G358" s="10">
        <v>1.351799</v>
      </c>
    </row>
    <row r="359" spans="5:7" x14ac:dyDescent="0.15">
      <c r="E359" s="7">
        <v>52.2</v>
      </c>
      <c r="F359" s="13">
        <v>1.7155</v>
      </c>
      <c r="G359" s="10">
        <v>1.349855</v>
      </c>
    </row>
    <row r="360" spans="5:7" x14ac:dyDescent="0.15">
      <c r="E360" s="7">
        <v>52.3</v>
      </c>
      <c r="F360" s="13">
        <v>1.712</v>
      </c>
      <c r="G360" s="10">
        <v>1.3479239999999999</v>
      </c>
    </row>
    <row r="361" spans="5:7" x14ac:dyDescent="0.15">
      <c r="E361" s="7">
        <v>52.4</v>
      </c>
      <c r="F361" s="13">
        <v>1.7082999999999999</v>
      </c>
      <c r="G361" s="10">
        <v>1.3460030000000001</v>
      </c>
    </row>
    <row r="362" spans="5:7" x14ac:dyDescent="0.15">
      <c r="E362" s="7">
        <v>52.5</v>
      </c>
      <c r="F362" s="13">
        <v>1.7044999999999999</v>
      </c>
      <c r="G362" s="10">
        <v>1.342093</v>
      </c>
    </row>
    <row r="363" spans="5:7" x14ac:dyDescent="0.15">
      <c r="E363" s="7">
        <v>52.6</v>
      </c>
      <c r="F363" s="13">
        <v>1.7008000000000001</v>
      </c>
      <c r="G363" s="10">
        <v>1.342184</v>
      </c>
    </row>
    <row r="364" spans="5:7" x14ac:dyDescent="0.15">
      <c r="E364" s="7">
        <v>52.7</v>
      </c>
      <c r="F364" s="13">
        <v>1.6971000000000001</v>
      </c>
      <c r="G364" s="10">
        <v>1.340306</v>
      </c>
    </row>
    <row r="365" spans="5:7" x14ac:dyDescent="0.15">
      <c r="E365" s="7">
        <v>52.8</v>
      </c>
      <c r="F365" s="13">
        <v>1.6934</v>
      </c>
      <c r="G365" s="10">
        <v>1.3384199999999999</v>
      </c>
    </row>
    <row r="366" spans="5:7" x14ac:dyDescent="0.15">
      <c r="E366" s="7">
        <v>52.9</v>
      </c>
      <c r="F366" s="13">
        <v>1.6898</v>
      </c>
      <c r="G366" s="10">
        <v>1.336562</v>
      </c>
    </row>
    <row r="367" spans="5:7" x14ac:dyDescent="0.15">
      <c r="E367" s="7">
        <v>53</v>
      </c>
      <c r="F367" s="13">
        <v>1.6860999999999999</v>
      </c>
      <c r="G367" s="10">
        <v>1.334705</v>
      </c>
    </row>
    <row r="368" spans="5:7" x14ac:dyDescent="0.15">
      <c r="E368" s="7">
        <v>53.1</v>
      </c>
      <c r="F368" s="13">
        <v>1.6825000000000001</v>
      </c>
      <c r="G368" s="10">
        <v>1.3328800000000001</v>
      </c>
    </row>
    <row r="369" spans="5:7" x14ac:dyDescent="0.15">
      <c r="E369" s="7">
        <v>53.2</v>
      </c>
      <c r="F369" s="13">
        <v>1.6789000000000001</v>
      </c>
      <c r="G369" s="10">
        <v>1.3310249999999999</v>
      </c>
    </row>
    <row r="370" spans="5:7" x14ac:dyDescent="0.15">
      <c r="E370" s="7">
        <v>53.3</v>
      </c>
      <c r="F370" s="13">
        <v>1.6754</v>
      </c>
      <c r="G370" s="10">
        <v>1.3291999999999999</v>
      </c>
    </row>
    <row r="371" spans="5:7" x14ac:dyDescent="0.15">
      <c r="E371" s="7">
        <v>53.4</v>
      </c>
      <c r="F371" s="13">
        <v>1.6718</v>
      </c>
      <c r="G371" s="10">
        <v>1.327385</v>
      </c>
    </row>
    <row r="372" spans="5:7" x14ac:dyDescent="0.15">
      <c r="E372" s="7">
        <v>53.5</v>
      </c>
      <c r="F372" s="13">
        <v>1.6682999999999999</v>
      </c>
      <c r="G372" s="10">
        <v>1.3265910000000001</v>
      </c>
    </row>
    <row r="373" spans="5:7" x14ac:dyDescent="0.15">
      <c r="E373" s="7">
        <v>53.6</v>
      </c>
      <c r="F373" s="13">
        <v>1.6648000000000001</v>
      </c>
      <c r="G373" s="10">
        <v>1.3237859999999999</v>
      </c>
    </row>
    <row r="374" spans="5:7" x14ac:dyDescent="0.15">
      <c r="E374" s="7">
        <v>53.7</v>
      </c>
      <c r="F374" s="13">
        <v>1.6613</v>
      </c>
      <c r="G374" s="10">
        <v>1.3220019999999999</v>
      </c>
    </row>
    <row r="375" spans="5:7" x14ac:dyDescent="0.15">
      <c r="E375" s="7">
        <v>53.8</v>
      </c>
      <c r="F375" s="13">
        <v>1.6578999999999999</v>
      </c>
      <c r="G375" s="10">
        <v>1.3202229999999999</v>
      </c>
    </row>
    <row r="376" spans="5:7" x14ac:dyDescent="0.15">
      <c r="E376" s="7">
        <v>53.9</v>
      </c>
      <c r="F376" s="13">
        <v>1.6544000000000001</v>
      </c>
      <c r="G376" s="10">
        <v>1.3184640000000001</v>
      </c>
    </row>
    <row r="377" spans="5:7" x14ac:dyDescent="0.15">
      <c r="E377" s="7">
        <v>54</v>
      </c>
      <c r="F377" s="13">
        <v>1.651</v>
      </c>
      <c r="G377" s="10">
        <v>1.3167089999999999</v>
      </c>
    </row>
    <row r="378" spans="5:7" x14ac:dyDescent="0.15">
      <c r="E378" s="7">
        <v>54.1</v>
      </c>
      <c r="F378" s="13">
        <v>1.6476</v>
      </c>
      <c r="G378" s="10">
        <v>1.3149850000000001</v>
      </c>
    </row>
    <row r="379" spans="5:7" x14ac:dyDescent="0.15">
      <c r="E379" s="7">
        <v>54.2</v>
      </c>
      <c r="F379" s="13">
        <v>1.6442000000000001</v>
      </c>
      <c r="G379" s="10">
        <v>1.3132299999999999</v>
      </c>
    </row>
    <row r="380" spans="5:7" x14ac:dyDescent="0.15">
      <c r="E380" s="7">
        <v>54.3</v>
      </c>
      <c r="F380" s="13">
        <v>1.6409</v>
      </c>
      <c r="G380" s="10">
        <v>1.311504</v>
      </c>
    </row>
    <row r="381" spans="5:7" x14ac:dyDescent="0.15">
      <c r="E381" s="7">
        <v>54.4</v>
      </c>
      <c r="F381" s="13">
        <v>1.6375</v>
      </c>
      <c r="G381" s="10">
        <v>1.309736</v>
      </c>
    </row>
    <row r="382" spans="5:7" x14ac:dyDescent="0.15">
      <c r="E382" s="7">
        <v>54.5</v>
      </c>
      <c r="F382" s="13">
        <v>1.6342000000000001</v>
      </c>
      <c r="G382" s="10">
        <v>1.3080830000000001</v>
      </c>
    </row>
    <row r="383" spans="5:7" x14ac:dyDescent="0.15">
      <c r="E383" s="7">
        <v>54.6</v>
      </c>
      <c r="F383" s="13">
        <v>1.6309</v>
      </c>
      <c r="G383" s="10">
        <v>1.308386</v>
      </c>
    </row>
    <row r="384" spans="5:7" x14ac:dyDescent="0.15">
      <c r="E384" s="7">
        <v>54.7</v>
      </c>
      <c r="F384" s="13">
        <v>1.6276999999999999</v>
      </c>
      <c r="G384" s="10">
        <v>1.304559</v>
      </c>
    </row>
    <row r="385" spans="5:7" x14ac:dyDescent="0.15">
      <c r="E385" s="7">
        <v>54.8</v>
      </c>
      <c r="F385" s="13">
        <v>1.6244000000000001</v>
      </c>
      <c r="G385" s="10">
        <v>1.303021</v>
      </c>
    </row>
    <row r="386" spans="5:7" x14ac:dyDescent="0.15">
      <c r="E386" s="7">
        <v>54.9</v>
      </c>
      <c r="F386" s="13">
        <v>1.6212</v>
      </c>
      <c r="G386" s="10">
        <v>1.301652</v>
      </c>
    </row>
    <row r="387" spans="5:7" x14ac:dyDescent="0.15">
      <c r="E387" s="7">
        <v>55</v>
      </c>
      <c r="F387" s="13">
        <v>1.6178999999999999</v>
      </c>
      <c r="G387" s="10">
        <v>1.299693</v>
      </c>
    </row>
    <row r="388" spans="5:7" x14ac:dyDescent="0.15">
      <c r="E388" s="7">
        <v>55.1</v>
      </c>
      <c r="F388" s="13">
        <v>1.6147</v>
      </c>
      <c r="G388" s="10">
        <v>1.2980430000000001</v>
      </c>
    </row>
    <row r="389" spans="5:7" x14ac:dyDescent="0.15">
      <c r="E389" s="7">
        <v>55.2</v>
      </c>
      <c r="F389" s="13">
        <v>1.6114999999999999</v>
      </c>
      <c r="G389" s="10">
        <v>1.2964009999999999</v>
      </c>
    </row>
    <row r="390" spans="5:7" x14ac:dyDescent="0.15">
      <c r="E390" s="7">
        <v>55.3</v>
      </c>
      <c r="F390" s="13">
        <v>1.6084000000000001</v>
      </c>
      <c r="G390" s="10">
        <v>1.294788</v>
      </c>
    </row>
    <row r="391" spans="5:7" x14ac:dyDescent="0.15">
      <c r="E391" s="7">
        <v>55.4</v>
      </c>
      <c r="F391" s="13">
        <v>1.6052</v>
      </c>
      <c r="G391" s="10">
        <v>1.2981450000000001</v>
      </c>
    </row>
    <row r="392" spans="5:7" x14ac:dyDescent="0.15">
      <c r="E392" s="7">
        <v>55.5</v>
      </c>
      <c r="F392" s="13">
        <v>1.6021000000000001</v>
      </c>
      <c r="G392" s="10">
        <v>1.291531</v>
      </c>
    </row>
    <row r="393" spans="5:7" x14ac:dyDescent="0.15">
      <c r="E393" s="7">
        <v>55.6</v>
      </c>
      <c r="F393" s="13">
        <v>1.599</v>
      </c>
      <c r="G393" s="10">
        <v>1.289925</v>
      </c>
    </row>
    <row r="394" spans="5:7" x14ac:dyDescent="0.15">
      <c r="E394" s="7">
        <v>55.7</v>
      </c>
      <c r="F394" s="13">
        <v>1.5959000000000001</v>
      </c>
      <c r="G394" s="10">
        <v>1.2883290000000001</v>
      </c>
    </row>
    <row r="395" spans="5:7" x14ac:dyDescent="0.15">
      <c r="E395" s="7">
        <v>55.8</v>
      </c>
      <c r="F395" s="13">
        <v>1.5928</v>
      </c>
      <c r="G395" s="10">
        <v>1.28874</v>
      </c>
    </row>
    <row r="396" spans="5:7" x14ac:dyDescent="0.15">
      <c r="E396" s="7">
        <v>55.9</v>
      </c>
      <c r="F396" s="13">
        <v>1.5898000000000001</v>
      </c>
      <c r="G396" s="10">
        <v>1.2851809999999999</v>
      </c>
    </row>
    <row r="397" spans="5:7" x14ac:dyDescent="0.15">
      <c r="E397" s="7">
        <v>56</v>
      </c>
      <c r="F397" s="13">
        <v>1.5867</v>
      </c>
      <c r="G397" s="10">
        <v>1.28369</v>
      </c>
    </row>
    <row r="398" spans="5:7" x14ac:dyDescent="0.15">
      <c r="E398" s="7">
        <v>56.1</v>
      </c>
      <c r="F398" s="13">
        <v>1.5837000000000001</v>
      </c>
      <c r="G398" s="10">
        <v>1.282027</v>
      </c>
    </row>
    <row r="399" spans="5:7" x14ac:dyDescent="0.15">
      <c r="E399" s="7">
        <v>56.2</v>
      </c>
      <c r="F399" s="13">
        <v>1.5807</v>
      </c>
      <c r="G399" s="10">
        <v>1.2804739999999999</v>
      </c>
    </row>
    <row r="400" spans="5:7" x14ac:dyDescent="0.15">
      <c r="E400" s="7">
        <v>56.3</v>
      </c>
      <c r="F400" s="13">
        <v>1.5777000000000001</v>
      </c>
      <c r="G400" s="10">
        <v>1.2789280000000001</v>
      </c>
    </row>
    <row r="401" spans="5:7" x14ac:dyDescent="0.15">
      <c r="E401" s="7">
        <v>56.4</v>
      </c>
      <c r="F401" s="13">
        <v>1.5743</v>
      </c>
      <c r="G401" s="10">
        <v>1.2773209999999999</v>
      </c>
    </row>
    <row r="402" spans="5:7" x14ac:dyDescent="0.15">
      <c r="E402" s="7">
        <v>56.5</v>
      </c>
      <c r="F402" s="13">
        <v>1.5718000000000001</v>
      </c>
      <c r="G402" s="18">
        <v>1.2789919999999999</v>
      </c>
    </row>
    <row r="403" spans="5:7" x14ac:dyDescent="0.15">
      <c r="E403" s="7">
        <v>56.6</v>
      </c>
      <c r="F403" s="13">
        <v>1.5689</v>
      </c>
      <c r="G403" s="10">
        <v>1.2743420000000001</v>
      </c>
    </row>
    <row r="404" spans="5:7" x14ac:dyDescent="0.15">
      <c r="E404" s="7">
        <v>56.7</v>
      </c>
      <c r="F404" s="13">
        <v>1.5659000000000001</v>
      </c>
      <c r="G404" s="10">
        <v>1.272329</v>
      </c>
    </row>
    <row r="405" spans="5:7" x14ac:dyDescent="0.15">
      <c r="E405" s="7">
        <v>56.8</v>
      </c>
      <c r="F405" s="13">
        <v>1.5629999999999999</v>
      </c>
      <c r="G405" s="10">
        <v>1.271325</v>
      </c>
    </row>
    <row r="406" spans="5:7" x14ac:dyDescent="0.15">
      <c r="E406" s="7">
        <v>56.9</v>
      </c>
      <c r="F406" s="13">
        <v>1.5602</v>
      </c>
      <c r="G406" s="10">
        <v>1.2692289999999999</v>
      </c>
    </row>
    <row r="407" spans="5:7" x14ac:dyDescent="0.15">
      <c r="E407" s="7">
        <v>57</v>
      </c>
      <c r="F407" s="13">
        <v>1.5572999999999999</v>
      </c>
      <c r="G407" s="10">
        <v>1.268041</v>
      </c>
    </row>
    <row r="408" spans="5:7" x14ac:dyDescent="0.15">
      <c r="E408" s="7">
        <v>57.1</v>
      </c>
      <c r="F408" s="13">
        <v>1.5544</v>
      </c>
      <c r="G408" s="10">
        <v>1.266581</v>
      </c>
    </row>
    <row r="409" spans="5:7" x14ac:dyDescent="0.15">
      <c r="E409" s="7">
        <v>57.2</v>
      </c>
      <c r="F409" s="13">
        <v>1.5516000000000001</v>
      </c>
      <c r="G409" s="10">
        <v>1.2653350000000001</v>
      </c>
    </row>
    <row r="410" spans="5:7" x14ac:dyDescent="0.15">
      <c r="E410" s="7">
        <v>57.3</v>
      </c>
      <c r="F410" s="13">
        <v>1.5488</v>
      </c>
      <c r="G410" s="10">
        <v>1.263925</v>
      </c>
    </row>
    <row r="411" spans="5:7" x14ac:dyDescent="0.15">
      <c r="E411" s="7">
        <v>57.4</v>
      </c>
      <c r="F411" s="13">
        <v>1.546</v>
      </c>
      <c r="G411" s="10">
        <v>1.262489</v>
      </c>
    </row>
    <row r="412" spans="5:7" x14ac:dyDescent="0.15">
      <c r="E412" s="7">
        <v>57.5</v>
      </c>
      <c r="F412" s="13">
        <v>1.5431999999999999</v>
      </c>
      <c r="G412" s="10">
        <v>1.26102</v>
      </c>
    </row>
    <row r="413" spans="5:7" x14ac:dyDescent="0.15">
      <c r="E413" s="7">
        <v>57.6</v>
      </c>
      <c r="F413" s="13">
        <v>1.5404</v>
      </c>
      <c r="G413" s="10">
        <v>1.259579</v>
      </c>
    </row>
    <row r="414" spans="5:7" x14ac:dyDescent="0.15">
      <c r="E414" s="7">
        <v>57.7</v>
      </c>
      <c r="F414" s="13">
        <v>1.5376000000000001</v>
      </c>
      <c r="G414" s="10">
        <v>1.258148</v>
      </c>
    </row>
    <row r="415" spans="5:7" x14ac:dyDescent="0.15">
      <c r="E415" s="7">
        <v>57.8</v>
      </c>
      <c r="F415" s="13">
        <v>1.5348999999999999</v>
      </c>
      <c r="G415" s="10">
        <v>1.256721</v>
      </c>
    </row>
    <row r="416" spans="5:7" x14ac:dyDescent="0.15">
      <c r="E416" s="7">
        <v>57.9</v>
      </c>
      <c r="F416" s="13">
        <v>1.5322</v>
      </c>
      <c r="G416" s="10">
        <v>1.2553030000000001</v>
      </c>
    </row>
    <row r="417" spans="5:7" x14ac:dyDescent="0.15">
      <c r="E417" s="7">
        <v>58</v>
      </c>
      <c r="F417" s="13">
        <v>1.5295000000000001</v>
      </c>
      <c r="G417" s="10">
        <v>1.253892</v>
      </c>
    </row>
    <row r="418" spans="5:7" x14ac:dyDescent="0.15">
      <c r="E418" s="7">
        <v>58.1</v>
      </c>
      <c r="F418" s="13">
        <v>1.5266</v>
      </c>
      <c r="G418" s="10">
        <v>1.2524900000000001</v>
      </c>
    </row>
    <row r="419" spans="5:7" x14ac:dyDescent="0.15">
      <c r="E419" s="7">
        <v>58.2</v>
      </c>
      <c r="F419" s="13">
        <v>1.5241</v>
      </c>
      <c r="G419" s="10">
        <v>1.2510939999999999</v>
      </c>
    </row>
    <row r="420" spans="5:7" x14ac:dyDescent="0.15">
      <c r="E420" s="7">
        <v>58.3</v>
      </c>
      <c r="F420" s="13">
        <v>1.5214000000000001</v>
      </c>
      <c r="G420" s="10">
        <v>1.249706</v>
      </c>
    </row>
    <row r="421" spans="5:7" x14ac:dyDescent="0.15">
      <c r="E421" s="7">
        <v>58.4</v>
      </c>
      <c r="F421" s="13">
        <v>1.5187999999999999</v>
      </c>
      <c r="G421" s="10">
        <v>1.2483249999999999</v>
      </c>
    </row>
    <row r="422" spans="5:7" x14ac:dyDescent="0.15">
      <c r="E422" s="7">
        <v>58.5</v>
      </c>
      <c r="F422" s="13">
        <v>1.5161</v>
      </c>
      <c r="G422" s="10">
        <v>1.2469520000000001</v>
      </c>
    </row>
    <row r="423" spans="5:7" x14ac:dyDescent="0.15">
      <c r="E423" s="7">
        <v>58.6</v>
      </c>
      <c r="F423" s="13">
        <v>1.5135000000000001</v>
      </c>
      <c r="G423" s="10">
        <v>1.2455560000000001</v>
      </c>
    </row>
    <row r="424" spans="5:7" x14ac:dyDescent="0.15">
      <c r="E424" s="7">
        <v>58.7</v>
      </c>
      <c r="F424" s="13">
        <v>1.5108999999999999</v>
      </c>
      <c r="G424" s="10">
        <v>1.244227</v>
      </c>
    </row>
    <row r="425" spans="5:7" x14ac:dyDescent="0.15">
      <c r="E425" s="7">
        <v>58.8</v>
      </c>
      <c r="F425" s="13">
        <v>1.5083</v>
      </c>
      <c r="G425" s="10">
        <v>1.2429749999999999</v>
      </c>
    </row>
    <row r="426" spans="5:7" x14ac:dyDescent="0.15">
      <c r="E426" s="7">
        <v>58.9</v>
      </c>
      <c r="F426" s="13">
        <v>1.5057</v>
      </c>
      <c r="G426" s="10">
        <v>1.24153</v>
      </c>
    </row>
    <row r="427" spans="5:7" x14ac:dyDescent="0.15">
      <c r="E427" s="7">
        <v>59</v>
      </c>
      <c r="F427" s="13">
        <v>1.5031000000000001</v>
      </c>
      <c r="G427" s="10">
        <v>1.2401930000000001</v>
      </c>
    </row>
    <row r="428" spans="5:7" x14ac:dyDescent="0.15">
      <c r="E428" s="7">
        <v>59.1</v>
      </c>
      <c r="F428" s="13">
        <v>1.5005999999999999</v>
      </c>
      <c r="G428" s="10">
        <v>1.2388619999999999</v>
      </c>
    </row>
    <row r="429" spans="5:7" x14ac:dyDescent="0.15">
      <c r="E429" s="7">
        <v>59.2</v>
      </c>
      <c r="F429" s="13">
        <v>1.498</v>
      </c>
      <c r="G429" s="10">
        <v>1.2375389999999999</v>
      </c>
    </row>
    <row r="430" spans="5:7" x14ac:dyDescent="0.15">
      <c r="E430" s="7">
        <v>59.3</v>
      </c>
      <c r="F430" s="13">
        <v>1.4955000000000001</v>
      </c>
      <c r="G430" s="10">
        <v>1.2362219999999999</v>
      </c>
    </row>
    <row r="431" spans="5:7" x14ac:dyDescent="0.15">
      <c r="E431" s="7">
        <v>59.4</v>
      </c>
      <c r="F431" s="13">
        <v>1.4930000000000001</v>
      </c>
      <c r="G431" s="10">
        <v>1.234912</v>
      </c>
    </row>
    <row r="432" spans="5:7" x14ac:dyDescent="0.15">
      <c r="E432" s="7">
        <v>59.5</v>
      </c>
      <c r="F432" s="13">
        <v>1.4904999999999999</v>
      </c>
      <c r="G432" s="10">
        <v>1.2336100000000001</v>
      </c>
    </row>
    <row r="433" spans="5:7" x14ac:dyDescent="0.15">
      <c r="E433" s="7">
        <v>59.6</v>
      </c>
      <c r="F433" s="13">
        <v>1.488</v>
      </c>
      <c r="G433" s="10">
        <v>1.2323139999999999</v>
      </c>
    </row>
    <row r="434" spans="5:7" x14ac:dyDescent="0.15">
      <c r="E434" s="7">
        <v>59.7</v>
      </c>
      <c r="F434" s="13">
        <v>1.4856</v>
      </c>
      <c r="G434" s="10">
        <v>1.2310239999999999</v>
      </c>
    </row>
    <row r="435" spans="5:7" x14ac:dyDescent="0.15">
      <c r="E435" s="7">
        <v>59.8</v>
      </c>
      <c r="F435" s="13">
        <v>1.4831000000000001</v>
      </c>
      <c r="G435" s="10">
        <v>1.2297419999999999</v>
      </c>
    </row>
    <row r="436" spans="5:7" x14ac:dyDescent="0.15">
      <c r="E436" s="7">
        <v>59.9</v>
      </c>
      <c r="F436" s="13">
        <v>1.4806999999999999</v>
      </c>
      <c r="G436" s="10">
        <v>1.2284660000000001</v>
      </c>
    </row>
    <row r="437" spans="5:7" x14ac:dyDescent="0.15">
      <c r="E437" s="7">
        <v>60</v>
      </c>
      <c r="F437" s="13">
        <v>1.4782</v>
      </c>
      <c r="G437" s="10">
        <v>1.2271970000000001</v>
      </c>
    </row>
    <row r="438" spans="5:7" x14ac:dyDescent="0.15">
      <c r="E438" s="7">
        <v>60.1</v>
      </c>
      <c r="F438" s="13">
        <v>1.4759</v>
      </c>
      <c r="G438" s="10">
        <v>1.2259340000000001</v>
      </c>
    </row>
    <row r="439" spans="5:7" x14ac:dyDescent="0.15">
      <c r="E439" s="7">
        <v>60.2</v>
      </c>
      <c r="F439" s="13">
        <v>1.4734</v>
      </c>
      <c r="G439" s="10">
        <v>1.2246779999999999</v>
      </c>
    </row>
    <row r="440" spans="5:7" x14ac:dyDescent="0.15">
      <c r="E440" s="7">
        <v>60.3</v>
      </c>
      <c r="F440" s="13">
        <v>1.4710000000000001</v>
      </c>
      <c r="G440" s="10">
        <v>1.223428</v>
      </c>
    </row>
    <row r="441" spans="5:7" x14ac:dyDescent="0.15">
      <c r="E441" s="7">
        <v>60.4</v>
      </c>
      <c r="F441" s="13">
        <v>1.4685999999999999</v>
      </c>
      <c r="G441" s="10">
        <v>1.2221850000000001</v>
      </c>
    </row>
    <row r="442" spans="5:7" x14ac:dyDescent="0.15">
      <c r="E442" s="7">
        <v>60.5</v>
      </c>
      <c r="F442" s="13">
        <v>1.4662999999999999</v>
      </c>
      <c r="G442" s="10">
        <v>1.2209490000000001</v>
      </c>
    </row>
    <row r="443" spans="5:7" x14ac:dyDescent="0.15">
      <c r="E443" s="7">
        <v>60.6</v>
      </c>
      <c r="F443" s="13">
        <v>1.4639</v>
      </c>
      <c r="G443" s="10">
        <v>1.219719</v>
      </c>
    </row>
    <row r="444" spans="5:7" x14ac:dyDescent="0.15">
      <c r="E444" s="7">
        <v>60.7</v>
      </c>
      <c r="F444" s="13">
        <v>1.4616</v>
      </c>
      <c r="G444" s="10">
        <v>1.2184950000000001</v>
      </c>
    </row>
    <row r="445" spans="5:7" x14ac:dyDescent="0.15">
      <c r="E445" s="7">
        <v>60.8</v>
      </c>
      <c r="F445" s="13">
        <v>1.4592000000000001</v>
      </c>
      <c r="G445" s="10">
        <v>1.2172769999999999</v>
      </c>
    </row>
    <row r="446" spans="5:7" x14ac:dyDescent="0.15">
      <c r="E446" s="7">
        <v>60.9</v>
      </c>
      <c r="F446" s="13">
        <v>1.4569000000000001</v>
      </c>
      <c r="G446" s="10">
        <v>1.216086</v>
      </c>
    </row>
    <row r="447" spans="5:7" x14ac:dyDescent="0.15">
      <c r="E447" s="7">
        <v>61</v>
      </c>
      <c r="F447" s="13">
        <v>1.4545999999999999</v>
      </c>
      <c r="G447" s="10">
        <v>1.2146809999999999</v>
      </c>
    </row>
    <row r="448" spans="5:7" x14ac:dyDescent="0.15">
      <c r="E448" s="7">
        <v>61.1</v>
      </c>
      <c r="F448" s="13">
        <v>1.4522999999999999</v>
      </c>
      <c r="G448" s="10">
        <v>1.213662</v>
      </c>
    </row>
    <row r="449" spans="5:7" x14ac:dyDescent="0.15">
      <c r="E449" s="7">
        <v>61.2</v>
      </c>
      <c r="F449" s="13">
        <v>1.4500999999999999</v>
      </c>
      <c r="G449" s="10">
        <v>1.2124699999999999</v>
      </c>
    </row>
    <row r="450" spans="5:7" x14ac:dyDescent="0.15">
      <c r="E450" s="7">
        <v>61.3</v>
      </c>
      <c r="F450" s="13">
        <v>1.4478</v>
      </c>
      <c r="G450" s="10">
        <v>1.2112830000000001</v>
      </c>
    </row>
    <row r="451" spans="5:7" x14ac:dyDescent="0.15">
      <c r="E451" s="7">
        <v>61.4</v>
      </c>
      <c r="F451" s="13">
        <v>1.4455</v>
      </c>
      <c r="G451" s="10">
        <v>1.2101029999999999</v>
      </c>
    </row>
    <row r="452" spans="5:7" x14ac:dyDescent="0.15">
      <c r="E452" s="7">
        <v>61.5</v>
      </c>
      <c r="F452" s="13">
        <v>1.4433</v>
      </c>
      <c r="G452" s="10">
        <v>1.2089289999999999</v>
      </c>
    </row>
    <row r="453" spans="5:7" x14ac:dyDescent="0.15">
      <c r="E453" s="7">
        <v>61.6</v>
      </c>
      <c r="F453" s="13">
        <v>1.4411</v>
      </c>
      <c r="G453" s="10">
        <v>1.2077610000000001</v>
      </c>
    </row>
    <row r="454" spans="5:7" x14ac:dyDescent="0.15">
      <c r="E454" s="7">
        <v>61.7</v>
      </c>
      <c r="F454" s="13">
        <v>1.4388000000000001</v>
      </c>
      <c r="G454" s="10">
        <v>1.2065980000000001</v>
      </c>
    </row>
    <row r="455" spans="5:7" x14ac:dyDescent="0.15">
      <c r="E455" s="7">
        <v>61.8</v>
      </c>
      <c r="F455" s="13">
        <v>1.4366000000000001</v>
      </c>
      <c r="G455" s="10">
        <v>1.2054419999999999</v>
      </c>
    </row>
    <row r="456" spans="5:7" x14ac:dyDescent="0.15">
      <c r="E456" s="7">
        <v>61.9</v>
      </c>
      <c r="F456" s="13">
        <v>1.4343999999999999</v>
      </c>
      <c r="G456" s="10">
        <v>1.2042919999999999</v>
      </c>
    </row>
    <row r="457" spans="5:7" x14ac:dyDescent="0.15">
      <c r="E457" s="7">
        <v>62</v>
      </c>
      <c r="F457" s="13">
        <v>1.4321999999999999</v>
      </c>
      <c r="G457" s="10">
        <v>1.203147</v>
      </c>
    </row>
    <row r="458" spans="5:7" x14ac:dyDescent="0.15">
      <c r="E458" s="7">
        <v>62.1</v>
      </c>
      <c r="F458" s="13">
        <v>1.4300999999999999</v>
      </c>
      <c r="G458" s="10">
        <v>1.2020090000000001</v>
      </c>
    </row>
    <row r="459" spans="5:7" x14ac:dyDescent="0.15">
      <c r="E459" s="7">
        <v>62.2</v>
      </c>
      <c r="F459" s="13">
        <v>1.4278999999999999</v>
      </c>
      <c r="G459" s="10">
        <v>1.2008760000000001</v>
      </c>
    </row>
    <row r="460" spans="5:7" x14ac:dyDescent="0.15">
      <c r="E460" s="7">
        <v>62.3</v>
      </c>
      <c r="F460" s="13">
        <v>1.4268000000000001</v>
      </c>
      <c r="G460" s="10">
        <v>1.199749</v>
      </c>
    </row>
    <row r="461" spans="5:7" x14ac:dyDescent="0.15">
      <c r="E461" s="7">
        <v>62.4</v>
      </c>
      <c r="F461" s="13">
        <v>1.4236</v>
      </c>
      <c r="G461" s="10">
        <v>1.1982699999999999</v>
      </c>
    </row>
    <row r="462" spans="5:7" x14ac:dyDescent="0.15">
      <c r="E462" s="7">
        <v>62.5</v>
      </c>
      <c r="F462" s="13">
        <v>1.4215</v>
      </c>
      <c r="G462" s="10">
        <v>1.1975119999999999</v>
      </c>
    </row>
    <row r="463" spans="5:7" x14ac:dyDescent="0.15">
      <c r="E463" s="7">
        <v>62.6</v>
      </c>
      <c r="F463" s="13">
        <v>1.4194</v>
      </c>
      <c r="G463" s="10">
        <v>1.196402</v>
      </c>
    </row>
    <row r="464" spans="5:7" x14ac:dyDescent="0.15">
      <c r="E464" s="7">
        <v>62.7</v>
      </c>
      <c r="F464" s="13">
        <v>1.4173</v>
      </c>
      <c r="G464" s="10">
        <v>1.195298</v>
      </c>
    </row>
    <row r="465" spans="5:7" x14ac:dyDescent="0.15">
      <c r="E465" s="7">
        <v>62.8</v>
      </c>
      <c r="F465" s="13">
        <v>1.4152</v>
      </c>
      <c r="G465" s="10">
        <v>1.194199</v>
      </c>
    </row>
    <row r="466" spans="5:7" x14ac:dyDescent="0.15">
      <c r="E466" s="7">
        <v>62.9</v>
      </c>
      <c r="F466" s="13">
        <v>1.4131</v>
      </c>
      <c r="G466" s="10">
        <v>1.1931050000000001</v>
      </c>
    </row>
    <row r="467" spans="5:7" x14ac:dyDescent="0.15">
      <c r="E467" s="7">
        <v>63</v>
      </c>
      <c r="F467" s="13">
        <v>1.411</v>
      </c>
      <c r="G467" s="10">
        <v>1.1920189999999999</v>
      </c>
    </row>
    <row r="468" spans="5:7" x14ac:dyDescent="0.15">
      <c r="E468" s="7">
        <v>63.1</v>
      </c>
      <c r="F468" s="13">
        <v>1.409</v>
      </c>
      <c r="G468" s="10">
        <v>1.1909369999999999</v>
      </c>
    </row>
    <row r="469" spans="5:7" x14ac:dyDescent="0.15">
      <c r="E469" s="7">
        <v>63.2</v>
      </c>
      <c r="F469" s="13">
        <v>1.4069</v>
      </c>
      <c r="G469" s="10">
        <v>1.1896599999999999</v>
      </c>
    </row>
    <row r="470" spans="5:7" x14ac:dyDescent="0.15">
      <c r="E470" s="7">
        <v>63.3</v>
      </c>
      <c r="F470" s="13">
        <v>1.4049</v>
      </c>
      <c r="G470" s="10">
        <v>1.1887890000000001</v>
      </c>
    </row>
    <row r="471" spans="5:7" x14ac:dyDescent="0.15">
      <c r="E471" s="7">
        <v>63.4</v>
      </c>
      <c r="F471" s="13">
        <v>1.4028</v>
      </c>
      <c r="G471" s="10">
        <v>1.187724</v>
      </c>
    </row>
    <row r="472" spans="5:7" x14ac:dyDescent="0.15">
      <c r="E472" s="7">
        <v>63.5</v>
      </c>
      <c r="F472" s="13">
        <v>1.4008</v>
      </c>
      <c r="G472" s="10">
        <v>1.1866639999999999</v>
      </c>
    </row>
    <row r="473" spans="5:7" x14ac:dyDescent="0.15">
      <c r="E473" s="7">
        <v>63.6</v>
      </c>
      <c r="F473" s="13">
        <v>1.3988</v>
      </c>
      <c r="G473" s="10">
        <v>1.186509</v>
      </c>
    </row>
    <row r="474" spans="5:7" x14ac:dyDescent="0.15">
      <c r="E474" s="7">
        <v>63.7</v>
      </c>
      <c r="F474" s="13">
        <v>1.3968</v>
      </c>
      <c r="G474" s="10">
        <v>1.1845589999999999</v>
      </c>
    </row>
    <row r="475" spans="5:7" x14ac:dyDescent="0.15">
      <c r="E475" s="7">
        <v>63.8</v>
      </c>
      <c r="F475" s="13">
        <v>1.3948</v>
      </c>
      <c r="G475" s="10">
        <v>1.1835150000000001</v>
      </c>
    </row>
    <row r="476" spans="5:7" x14ac:dyDescent="0.15">
      <c r="E476" s="7">
        <v>63.9</v>
      </c>
      <c r="F476" s="13">
        <v>1.3928</v>
      </c>
      <c r="G476" s="10">
        <v>1.1824760000000001</v>
      </c>
    </row>
    <row r="477" spans="5:7" x14ac:dyDescent="0.15">
      <c r="E477" s="7">
        <v>64</v>
      </c>
      <c r="F477" s="13">
        <v>1.3909</v>
      </c>
      <c r="G477" s="10">
        <v>1.1814420000000001</v>
      </c>
    </row>
    <row r="478" spans="5:7" x14ac:dyDescent="0.15">
      <c r="E478" s="7">
        <v>64.099999999999994</v>
      </c>
      <c r="F478" s="13">
        <v>1.3889</v>
      </c>
      <c r="G478" s="10">
        <v>1.1804140000000001</v>
      </c>
    </row>
    <row r="479" spans="5:7" x14ac:dyDescent="0.15">
      <c r="E479" s="7">
        <v>64.2</v>
      </c>
      <c r="F479" s="13">
        <v>1.3869</v>
      </c>
      <c r="G479" s="10">
        <v>1.1793910000000001</v>
      </c>
    </row>
    <row r="480" spans="5:7" x14ac:dyDescent="0.15">
      <c r="E480" s="7">
        <v>64.3</v>
      </c>
      <c r="F480" s="13">
        <v>1.385</v>
      </c>
      <c r="G480" s="10">
        <v>1.178372</v>
      </c>
    </row>
    <row r="481" spans="5:7" x14ac:dyDescent="0.15">
      <c r="E481" s="7">
        <v>64.400000000000006</v>
      </c>
      <c r="F481" s="13">
        <v>1.3831</v>
      </c>
      <c r="G481" s="10">
        <v>1.177359</v>
      </c>
    </row>
    <row r="482" spans="5:7" x14ac:dyDescent="0.15">
      <c r="E482" s="7">
        <v>64.5</v>
      </c>
      <c r="F482" s="13">
        <v>1.3812</v>
      </c>
      <c r="G482" s="10">
        <v>1.1763509999999999</v>
      </c>
    </row>
    <row r="483" spans="5:7" x14ac:dyDescent="0.15">
      <c r="E483" s="7">
        <v>64.599999999999994</v>
      </c>
      <c r="F483" s="13">
        <v>1.3792</v>
      </c>
      <c r="G483" s="10">
        <v>1.175349</v>
      </c>
    </row>
    <row r="484" spans="5:7" x14ac:dyDescent="0.15">
      <c r="E484" s="7">
        <v>64.7</v>
      </c>
      <c r="F484" s="13">
        <v>1.3773</v>
      </c>
      <c r="G484" s="10">
        <v>1.1743509999999999</v>
      </c>
    </row>
    <row r="485" spans="5:7" x14ac:dyDescent="0.15">
      <c r="E485" s="7">
        <v>64.8</v>
      </c>
      <c r="F485" s="13">
        <v>1.3754999999999999</v>
      </c>
      <c r="G485" s="10">
        <v>1.1733560000000001</v>
      </c>
    </row>
    <row r="486" spans="5:7" x14ac:dyDescent="0.15">
      <c r="E486" s="7">
        <v>64.900000000000006</v>
      </c>
      <c r="F486" s="13">
        <v>1.3735999999999999</v>
      </c>
      <c r="G486" s="10">
        <v>1.1723699999999999</v>
      </c>
    </row>
    <row r="487" spans="5:7" x14ac:dyDescent="0.15">
      <c r="E487" s="7">
        <v>65</v>
      </c>
      <c r="F487" s="13">
        <v>1.3716999999999999</v>
      </c>
      <c r="G487" s="10">
        <v>1.171387</v>
      </c>
    </row>
    <row r="488" spans="5:7" x14ac:dyDescent="0.15">
      <c r="E488" s="7">
        <v>65.099999999999994</v>
      </c>
      <c r="F488" s="13">
        <v>1.3697999999999999</v>
      </c>
      <c r="G488" s="10">
        <v>1.1704060000000001</v>
      </c>
    </row>
    <row r="489" spans="5:7" x14ac:dyDescent="0.15">
      <c r="E489" s="7">
        <v>65.2</v>
      </c>
      <c r="F489" s="13">
        <v>1.3680000000000001</v>
      </c>
      <c r="G489" s="10">
        <v>1.1694389999999999</v>
      </c>
    </row>
    <row r="490" spans="5:7" x14ac:dyDescent="0.15">
      <c r="E490" s="7">
        <v>65.3</v>
      </c>
      <c r="F490" s="13">
        <v>1.3661000000000001</v>
      </c>
      <c r="G490" s="10">
        <v>1.168455</v>
      </c>
    </row>
    <row r="491" spans="5:7" x14ac:dyDescent="0.15">
      <c r="E491" s="7">
        <v>65.400000000000006</v>
      </c>
      <c r="F491" s="13">
        <v>1.3643000000000001</v>
      </c>
      <c r="G491" s="10">
        <v>1.1673039999999999</v>
      </c>
    </row>
    <row r="492" spans="5:7" x14ac:dyDescent="0.15">
      <c r="E492" s="7">
        <v>65.5</v>
      </c>
      <c r="F492" s="13">
        <v>1.3625</v>
      </c>
      <c r="G492" s="10">
        <v>1.1666449999999999</v>
      </c>
    </row>
    <row r="493" spans="5:7" x14ac:dyDescent="0.15">
      <c r="E493" s="7">
        <v>65.599999999999994</v>
      </c>
      <c r="F493" s="13">
        <v>1.3607</v>
      </c>
      <c r="G493" s="10">
        <v>1.165592</v>
      </c>
    </row>
    <row r="494" spans="5:7" x14ac:dyDescent="0.15">
      <c r="E494" s="7">
        <v>65.7</v>
      </c>
      <c r="F494" s="13">
        <v>1.3589</v>
      </c>
      <c r="G494" s="10">
        <v>1.1645430000000001</v>
      </c>
    </row>
    <row r="495" spans="5:7" x14ac:dyDescent="0.15">
      <c r="E495" s="7">
        <v>65.8</v>
      </c>
      <c r="F495" s="13">
        <v>1.3571</v>
      </c>
      <c r="G495" s="10">
        <v>1.163699</v>
      </c>
    </row>
    <row r="496" spans="5:7" x14ac:dyDescent="0.15">
      <c r="E496" s="7">
        <v>65.900000000000006</v>
      </c>
      <c r="F496" s="13">
        <v>1.3552999999999999</v>
      </c>
      <c r="G496" s="10">
        <v>1.1627590000000001</v>
      </c>
    </row>
    <row r="497" spans="5:7" x14ac:dyDescent="0.15">
      <c r="E497" s="7">
        <v>66</v>
      </c>
      <c r="F497" s="13">
        <v>1.3534999999999999</v>
      </c>
      <c r="G497" s="10">
        <v>1.161824</v>
      </c>
    </row>
    <row r="498" spans="5:7" x14ac:dyDescent="0.15">
      <c r="E498" s="7">
        <v>66.099999999999994</v>
      </c>
      <c r="F498" s="13">
        <v>1.3516999999999999</v>
      </c>
      <c r="G498" s="10">
        <v>1.1609940000000001</v>
      </c>
    </row>
    <row r="499" spans="5:7" x14ac:dyDescent="0.15">
      <c r="E499" s="7">
        <v>66.2</v>
      </c>
      <c r="F499" s="13">
        <v>1.35</v>
      </c>
      <c r="G499" s="10">
        <v>1.1599680000000001</v>
      </c>
    </row>
    <row r="500" spans="5:7" x14ac:dyDescent="0.15">
      <c r="E500" s="7">
        <v>66.3</v>
      </c>
      <c r="F500" s="13">
        <v>1.3482000000000001</v>
      </c>
      <c r="G500" s="10">
        <v>1.1590469999999999</v>
      </c>
    </row>
    <row r="501" spans="5:7" x14ac:dyDescent="0.15">
      <c r="E501" s="7">
        <v>66.400000000000006</v>
      </c>
      <c r="F501" s="13">
        <v>1.3465</v>
      </c>
      <c r="G501" s="10">
        <v>1.158131</v>
      </c>
    </row>
    <row r="502" spans="5:7" x14ac:dyDescent="0.15">
      <c r="E502" s="7">
        <v>66.5</v>
      </c>
      <c r="F502" s="13">
        <v>1.3447</v>
      </c>
      <c r="G502" s="10">
        <v>1.157219</v>
      </c>
    </row>
    <row r="503" spans="5:7" x14ac:dyDescent="0.15">
      <c r="E503" s="7">
        <v>66.599999999999994</v>
      </c>
      <c r="F503" s="13">
        <v>1.343</v>
      </c>
      <c r="G503" s="10">
        <v>1.156012</v>
      </c>
    </row>
    <row r="504" spans="5:7" x14ac:dyDescent="0.15">
      <c r="E504" s="7">
        <v>66.7</v>
      </c>
      <c r="F504" s="13">
        <v>1.3412999999999999</v>
      </c>
      <c r="G504" s="10">
        <v>1.1554089999999999</v>
      </c>
    </row>
    <row r="505" spans="5:7" x14ac:dyDescent="0.15">
      <c r="E505" s="7">
        <v>66.8</v>
      </c>
      <c r="F505" s="13">
        <v>1.3395999999999999</v>
      </c>
      <c r="G505" s="10">
        <v>1.1545110000000001</v>
      </c>
    </row>
    <row r="506" spans="5:7" x14ac:dyDescent="0.15">
      <c r="E506" s="7">
        <v>66.900000000000006</v>
      </c>
      <c r="F506" s="13">
        <v>1.3379000000000001</v>
      </c>
      <c r="G506" s="10">
        <v>1.1536169999999999</v>
      </c>
    </row>
    <row r="507" spans="5:7" x14ac:dyDescent="0.15">
      <c r="E507" s="7">
        <v>67</v>
      </c>
      <c r="F507" s="13">
        <v>1.3362000000000001</v>
      </c>
      <c r="G507" s="10">
        <v>1.1527270000000001</v>
      </c>
    </row>
    <row r="508" spans="5:7" x14ac:dyDescent="0.15">
      <c r="E508" s="7">
        <v>67.099999999999994</v>
      </c>
      <c r="F508" s="13">
        <v>1.3345</v>
      </c>
      <c r="G508" s="10">
        <v>1.151842</v>
      </c>
    </row>
    <row r="509" spans="5:7" x14ac:dyDescent="0.15">
      <c r="E509" s="7">
        <v>67.2</v>
      </c>
      <c r="F509" s="13">
        <v>1.3328</v>
      </c>
      <c r="G509" s="10">
        <v>1.150962</v>
      </c>
    </row>
    <row r="510" spans="5:7" x14ac:dyDescent="0.15">
      <c r="E510" s="7">
        <v>67.3</v>
      </c>
      <c r="F510" s="13">
        <v>1.3310999999999999</v>
      </c>
      <c r="G510" s="10">
        <v>1.150085</v>
      </c>
    </row>
    <row r="511" spans="5:7" x14ac:dyDescent="0.15">
      <c r="E511" s="7">
        <v>67.400000000000006</v>
      </c>
      <c r="F511" s="13">
        <v>1.3294999999999999</v>
      </c>
      <c r="G511" s="10">
        <v>1.149213</v>
      </c>
    </row>
    <row r="512" spans="5:7" x14ac:dyDescent="0.15">
      <c r="E512" s="7">
        <v>67.5</v>
      </c>
      <c r="F512" s="13">
        <v>1.3278000000000001</v>
      </c>
      <c r="G512" s="10">
        <v>1.1483479999999999</v>
      </c>
    </row>
    <row r="513" spans="5:7" x14ac:dyDescent="0.15">
      <c r="E513" s="7">
        <v>67.599999999999994</v>
      </c>
      <c r="F513" s="13">
        <v>1.3262</v>
      </c>
      <c r="G513" s="10">
        <v>1.1474819999999999</v>
      </c>
    </row>
    <row r="514" spans="5:7" x14ac:dyDescent="0.15">
      <c r="E514" s="7">
        <v>67.7</v>
      </c>
      <c r="F514" s="13">
        <v>1.3245</v>
      </c>
      <c r="G514" s="10">
        <v>1.1466229999999999</v>
      </c>
    </row>
    <row r="515" spans="5:7" x14ac:dyDescent="0.15">
      <c r="E515" s="7">
        <v>67.8</v>
      </c>
      <c r="F515" s="13">
        <v>1.3229</v>
      </c>
      <c r="G515" s="10">
        <v>1.145769</v>
      </c>
    </row>
    <row r="516" spans="5:7" x14ac:dyDescent="0.15">
      <c r="E516" s="7">
        <v>67.900000000000006</v>
      </c>
      <c r="F516" s="13">
        <v>1.3212999999999999</v>
      </c>
      <c r="G516" s="10">
        <v>1.1449180000000001</v>
      </c>
    </row>
    <row r="517" spans="5:7" x14ac:dyDescent="0.15">
      <c r="E517" s="7">
        <v>68</v>
      </c>
      <c r="F517" s="13">
        <v>1.3197000000000001</v>
      </c>
      <c r="G517" s="10">
        <v>1.1440710000000001</v>
      </c>
    </row>
    <row r="518" spans="5:7" x14ac:dyDescent="0.15">
      <c r="E518" s="7">
        <v>68.099999999999994</v>
      </c>
      <c r="F518" s="13">
        <v>1.3181</v>
      </c>
      <c r="G518" s="10">
        <v>1.1432290000000001</v>
      </c>
    </row>
    <row r="519" spans="5:7" x14ac:dyDescent="0.15">
      <c r="E519" s="7">
        <v>68.2</v>
      </c>
      <c r="F519" s="13">
        <v>1.3165</v>
      </c>
      <c r="G519" s="10">
        <v>1.1423909999999999</v>
      </c>
    </row>
    <row r="520" spans="5:7" x14ac:dyDescent="0.15">
      <c r="E520" s="7">
        <v>68.3</v>
      </c>
      <c r="F520" s="13">
        <v>1.3149</v>
      </c>
      <c r="G520" s="10">
        <v>1.1415569999999999</v>
      </c>
    </row>
    <row r="521" spans="5:7" x14ac:dyDescent="0.15">
      <c r="E521" s="7">
        <v>68.400000000000006</v>
      </c>
      <c r="F521" s="13">
        <v>1.3132999999999999</v>
      </c>
      <c r="G521" s="10">
        <v>1.140727</v>
      </c>
    </row>
    <row r="522" spans="5:7" x14ac:dyDescent="0.15">
      <c r="E522" s="7">
        <v>68.5</v>
      </c>
      <c r="F522" s="13">
        <v>1.3117000000000001</v>
      </c>
      <c r="G522" s="10">
        <v>1.139902</v>
      </c>
    </row>
    <row r="523" spans="5:7" x14ac:dyDescent="0.15">
      <c r="E523" s="7">
        <v>68.599999999999994</v>
      </c>
      <c r="F523" s="13">
        <v>1.3102</v>
      </c>
      <c r="G523" s="10">
        <v>1.1390800000000001</v>
      </c>
    </row>
    <row r="524" spans="5:7" x14ac:dyDescent="0.15">
      <c r="E524" s="7">
        <v>68.7</v>
      </c>
      <c r="F524" s="13">
        <v>1.3086</v>
      </c>
      <c r="G524" s="10">
        <v>1.1382620000000001</v>
      </c>
    </row>
    <row r="525" spans="5:7" x14ac:dyDescent="0.15">
      <c r="E525" s="7">
        <v>68.8</v>
      </c>
      <c r="F525" s="13">
        <v>1.3070999999999999</v>
      </c>
      <c r="G525" s="10">
        <v>1.1374489999999999</v>
      </c>
    </row>
    <row r="526" spans="5:7" x14ac:dyDescent="0.15">
      <c r="E526" s="7">
        <v>68.900000000000006</v>
      </c>
      <c r="F526" s="13">
        <v>1.3055000000000001</v>
      </c>
      <c r="G526" s="10">
        <v>1.136639</v>
      </c>
    </row>
    <row r="527" spans="5:7" x14ac:dyDescent="0.15">
      <c r="E527" s="7">
        <v>69</v>
      </c>
      <c r="F527" s="13">
        <v>1.304</v>
      </c>
      <c r="G527" s="10">
        <v>1.135834</v>
      </c>
    </row>
    <row r="528" spans="5:7" x14ac:dyDescent="0.15">
      <c r="E528" s="7">
        <v>69.099999999999994</v>
      </c>
      <c r="F528" s="13">
        <v>1.3024</v>
      </c>
      <c r="G528" s="10">
        <v>1.135032</v>
      </c>
    </row>
    <row r="529" spans="5:7" x14ac:dyDescent="0.15">
      <c r="E529" s="7">
        <v>69.2</v>
      </c>
      <c r="F529" s="13">
        <v>1.3008999999999999</v>
      </c>
      <c r="G529" s="10">
        <v>1.134234</v>
      </c>
    </row>
    <row r="530" spans="5:7" x14ac:dyDescent="0.15">
      <c r="E530" s="7">
        <v>69.3</v>
      </c>
      <c r="F530" s="13">
        <v>1.2994000000000001</v>
      </c>
      <c r="G530" s="10">
        <v>1.1334409999999999</v>
      </c>
    </row>
    <row r="531" spans="5:7" x14ac:dyDescent="0.15">
      <c r="E531" s="7">
        <v>69.400000000000006</v>
      </c>
      <c r="F531" s="13">
        <v>1.2979000000000001</v>
      </c>
      <c r="G531" s="10">
        <v>1.1325510000000001</v>
      </c>
    </row>
    <row r="532" spans="5:7" x14ac:dyDescent="0.15">
      <c r="E532" s="7">
        <v>69.5</v>
      </c>
      <c r="F532" s="13">
        <v>1.2964</v>
      </c>
      <c r="G532" s="10">
        <v>1.1318649999999999</v>
      </c>
    </row>
    <row r="533" spans="5:7" x14ac:dyDescent="0.15">
      <c r="E533" s="7">
        <v>69.599999999999994</v>
      </c>
      <c r="F533" s="13">
        <v>1.2948999999999999</v>
      </c>
      <c r="G533" s="10">
        <v>1.1310830000000001</v>
      </c>
    </row>
    <row r="534" spans="5:7" x14ac:dyDescent="0.15">
      <c r="E534" s="7">
        <v>69.7</v>
      </c>
      <c r="F534" s="13">
        <v>1.2934000000000001</v>
      </c>
      <c r="G534" s="10">
        <v>1.1308039999999999</v>
      </c>
    </row>
    <row r="535" spans="5:7" x14ac:dyDescent="0.15">
      <c r="E535" s="7">
        <v>69.8</v>
      </c>
      <c r="F535" s="13">
        <v>1.2919</v>
      </c>
      <c r="G535" s="10">
        <v>1.1296299999999999</v>
      </c>
    </row>
    <row r="536" spans="5:7" x14ac:dyDescent="0.15">
      <c r="E536" s="7">
        <v>69.900000000000006</v>
      </c>
      <c r="F536" s="13">
        <v>1.2905</v>
      </c>
      <c r="G536" s="10">
        <v>1.1287590000000001</v>
      </c>
    </row>
    <row r="537" spans="5:7" x14ac:dyDescent="0.15">
      <c r="E537" s="7">
        <v>70</v>
      </c>
      <c r="F537" s="13">
        <v>1.2889999999999999</v>
      </c>
      <c r="G537" s="10">
        <v>1.127993</v>
      </c>
    </row>
    <row r="538" spans="5:7" x14ac:dyDescent="0.15">
      <c r="E538" s="7">
        <v>70.099999999999994</v>
      </c>
      <c r="F538" s="13">
        <v>1.2876000000000001</v>
      </c>
      <c r="G538" s="10">
        <v>1.127829</v>
      </c>
    </row>
    <row r="539" spans="5:7" x14ac:dyDescent="0.15">
      <c r="E539" s="7">
        <v>70.2</v>
      </c>
      <c r="F539" s="13">
        <v>1.2861</v>
      </c>
      <c r="G539" s="10">
        <v>1.1264700000000001</v>
      </c>
    </row>
    <row r="540" spans="5:7" x14ac:dyDescent="0.15">
      <c r="E540" s="7">
        <v>70.3</v>
      </c>
      <c r="F540" s="13">
        <v>1.2847</v>
      </c>
      <c r="G540" s="10">
        <v>1.125715</v>
      </c>
    </row>
    <row r="541" spans="5:7" x14ac:dyDescent="0.15">
      <c r="E541" s="7">
        <v>70.400000000000006</v>
      </c>
      <c r="F541" s="13">
        <v>1.2831999999999999</v>
      </c>
      <c r="G541" s="10">
        <v>1.1249629999999999</v>
      </c>
    </row>
    <row r="542" spans="5:7" x14ac:dyDescent="0.15">
      <c r="E542" s="7">
        <v>70.5</v>
      </c>
      <c r="F542" s="13">
        <v>1.2818000000000001</v>
      </c>
      <c r="G542" s="10">
        <v>1.124214</v>
      </c>
    </row>
    <row r="543" spans="5:7" x14ac:dyDescent="0.15">
      <c r="E543" s="7">
        <v>70.599999999999994</v>
      </c>
      <c r="F543" s="13">
        <v>1.2804</v>
      </c>
      <c r="G543" s="10">
        <v>1.12347</v>
      </c>
    </row>
    <row r="544" spans="5:7" x14ac:dyDescent="0.15">
      <c r="E544" s="7">
        <v>70.7</v>
      </c>
      <c r="F544" s="13">
        <v>1.2789999999999999</v>
      </c>
      <c r="G544" s="10">
        <v>1.1227290000000001</v>
      </c>
    </row>
    <row r="545" spans="5:7" x14ac:dyDescent="0.15">
      <c r="E545" s="7">
        <v>70.8</v>
      </c>
      <c r="F545" s="13">
        <v>1.2775000000000001</v>
      </c>
      <c r="G545" s="10">
        <v>1.1219920000000001</v>
      </c>
    </row>
    <row r="546" spans="5:7" x14ac:dyDescent="0.15">
      <c r="E546" s="7">
        <v>70.900000000000006</v>
      </c>
      <c r="F546" s="13">
        <v>1.2761</v>
      </c>
      <c r="G546" s="10">
        <v>1.121256</v>
      </c>
    </row>
    <row r="547" spans="5:7" x14ac:dyDescent="0.15">
      <c r="E547" s="7">
        <v>71</v>
      </c>
      <c r="F547" s="13">
        <v>1.2747999999999999</v>
      </c>
      <c r="G547" s="10">
        <v>1.1208290000000001</v>
      </c>
    </row>
    <row r="548" spans="5:7" x14ac:dyDescent="0.15">
      <c r="E548" s="7">
        <v>71.099999999999994</v>
      </c>
      <c r="F548" s="13">
        <v>1.2734000000000001</v>
      </c>
      <c r="G548" s="10">
        <v>1.119802</v>
      </c>
    </row>
    <row r="549" spans="5:7" x14ac:dyDescent="0.15">
      <c r="E549" s="7">
        <v>71.2</v>
      </c>
      <c r="F549" s="13">
        <v>1.272</v>
      </c>
      <c r="G549" s="10">
        <v>1.1190789999999999</v>
      </c>
    </row>
    <row r="550" spans="5:7" x14ac:dyDescent="0.15">
      <c r="E550" s="7">
        <v>71.3</v>
      </c>
      <c r="F550" s="13">
        <v>1.2706</v>
      </c>
      <c r="G550" s="10">
        <v>1.1183590000000001</v>
      </c>
    </row>
    <row r="551" spans="5:7" x14ac:dyDescent="0.15">
      <c r="E551" s="7">
        <v>71.400000000000006</v>
      </c>
      <c r="F551" s="13">
        <v>1.2692000000000001</v>
      </c>
      <c r="G551" s="10">
        <v>1.1176429999999999</v>
      </c>
    </row>
    <row r="552" spans="5:7" x14ac:dyDescent="0.15">
      <c r="E552" s="7">
        <v>71.5</v>
      </c>
      <c r="F552" s="13">
        <v>1.2679</v>
      </c>
      <c r="G552" s="10">
        <v>1.1189309999999999</v>
      </c>
    </row>
    <row r="553" spans="5:7" x14ac:dyDescent="0.15">
      <c r="E553" s="7">
        <v>71.599999999999994</v>
      </c>
      <c r="F553" s="13">
        <v>1.2665</v>
      </c>
      <c r="G553" s="10">
        <v>1.116222</v>
      </c>
    </row>
    <row r="554" spans="5:7" x14ac:dyDescent="0.15">
      <c r="E554" s="7">
        <v>71.7</v>
      </c>
      <c r="F554" s="13">
        <v>1.2652000000000001</v>
      </c>
      <c r="G554" s="10">
        <v>1.1155170000000001</v>
      </c>
    </row>
    <row r="555" spans="5:7" x14ac:dyDescent="0.15">
      <c r="E555" s="7">
        <v>71.8</v>
      </c>
      <c r="F555" s="13">
        <v>1.2638</v>
      </c>
      <c r="G555" s="10">
        <v>1.1148149999999999</v>
      </c>
    </row>
    <row r="556" spans="5:7" x14ac:dyDescent="0.15">
      <c r="E556" s="7">
        <v>71.900000000000006</v>
      </c>
      <c r="F556" s="13">
        <v>1.2625</v>
      </c>
      <c r="G556" s="10">
        <v>1.114117</v>
      </c>
    </row>
    <row r="557" spans="5:7" x14ac:dyDescent="0.15">
      <c r="E557" s="7">
        <v>72</v>
      </c>
      <c r="F557" s="13">
        <v>1.2612000000000001</v>
      </c>
      <c r="G557" s="10">
        <v>1.113421</v>
      </c>
    </row>
    <row r="558" spans="5:7" x14ac:dyDescent="0.15">
      <c r="E558" s="7">
        <v>72.099999999999994</v>
      </c>
      <c r="F558" s="13">
        <v>1.2598</v>
      </c>
      <c r="G558" s="10">
        <v>1.11273</v>
      </c>
    </row>
    <row r="559" spans="5:7" x14ac:dyDescent="0.15">
      <c r="E559" s="7">
        <v>72.2</v>
      </c>
      <c r="F559" s="13">
        <v>1.2585</v>
      </c>
      <c r="G559" s="10">
        <v>1.112042</v>
      </c>
    </row>
    <row r="560" spans="5:7" x14ac:dyDescent="0.15">
      <c r="E560" s="7">
        <v>72.3</v>
      </c>
      <c r="F560" s="13">
        <v>1.2572000000000001</v>
      </c>
      <c r="G560" s="10">
        <v>1.1113569999999999</v>
      </c>
    </row>
    <row r="561" spans="5:7" x14ac:dyDescent="0.15">
      <c r="E561" s="7">
        <v>72.400000000000006</v>
      </c>
      <c r="F561" s="13">
        <v>1.2559</v>
      </c>
      <c r="G561" s="10">
        <v>1.1106750000000001</v>
      </c>
    </row>
    <row r="562" spans="5:7" x14ac:dyDescent="0.15">
      <c r="E562" s="7">
        <v>72.5</v>
      </c>
      <c r="F562" s="13">
        <v>1.2545999999999999</v>
      </c>
      <c r="G562" s="10">
        <v>1.1099969999999999</v>
      </c>
    </row>
    <row r="563" spans="5:7" x14ac:dyDescent="0.15">
      <c r="E563" s="7">
        <v>72.599999999999994</v>
      </c>
      <c r="F563" s="13">
        <v>1.2533000000000001</v>
      </c>
      <c r="G563" s="10">
        <v>1.1093219999999999</v>
      </c>
    </row>
    <row r="564" spans="5:7" x14ac:dyDescent="0.15">
      <c r="E564" s="7">
        <v>72.7</v>
      </c>
      <c r="F564" s="13">
        <v>1.252</v>
      </c>
      <c r="G564" s="10">
        <v>1.10853</v>
      </c>
    </row>
    <row r="565" spans="5:7" x14ac:dyDescent="0.15">
      <c r="E565" s="7">
        <v>72.8</v>
      </c>
      <c r="F565" s="13">
        <v>1.2506999999999999</v>
      </c>
      <c r="G565" s="10">
        <v>1.107982</v>
      </c>
    </row>
    <row r="566" spans="5:7" x14ac:dyDescent="0.15">
      <c r="E566" s="7">
        <v>72.900000000000006</v>
      </c>
      <c r="F566" s="13">
        <v>1.2494000000000001</v>
      </c>
      <c r="G566" s="10">
        <v>1.1073170000000001</v>
      </c>
    </row>
    <row r="567" spans="5:7" x14ac:dyDescent="0.15">
      <c r="E567" s="7">
        <v>73</v>
      </c>
      <c r="F567" s="13">
        <v>1.2482</v>
      </c>
      <c r="G567" s="10">
        <v>1.1066549999999999</v>
      </c>
    </row>
    <row r="568" spans="5:7" x14ac:dyDescent="0.15">
      <c r="E568" s="7">
        <v>73.099999999999994</v>
      </c>
      <c r="F568" s="13">
        <v>1.2468999999999999</v>
      </c>
      <c r="G568" s="10">
        <v>1.1059969999999999</v>
      </c>
    </row>
    <row r="569" spans="5:7" x14ac:dyDescent="0.15">
      <c r="E569" s="7">
        <v>73.2</v>
      </c>
      <c r="F569" s="13">
        <v>1.2457</v>
      </c>
      <c r="G569" s="10">
        <v>1.105342</v>
      </c>
    </row>
    <row r="570" spans="5:7" x14ac:dyDescent="0.15">
      <c r="E570" s="7">
        <v>73.3</v>
      </c>
      <c r="F570" s="13">
        <v>1.2444</v>
      </c>
      <c r="G570" s="10">
        <v>1.1049899999999999</v>
      </c>
    </row>
    <row r="571" spans="5:7" x14ac:dyDescent="0.15">
      <c r="E571" s="7">
        <v>73.400000000000006</v>
      </c>
      <c r="F571" s="13">
        <v>1.2432000000000001</v>
      </c>
      <c r="G571" s="10">
        <v>1.1040410000000001</v>
      </c>
    </row>
    <row r="572" spans="5:7" x14ac:dyDescent="0.15">
      <c r="E572" s="7">
        <v>73.5</v>
      </c>
      <c r="F572" s="13">
        <v>1.2419</v>
      </c>
      <c r="G572" s="10">
        <v>1.1033980000000001</v>
      </c>
    </row>
    <row r="573" spans="5:7" x14ac:dyDescent="0.15">
      <c r="E573" s="7">
        <v>73.599999999999994</v>
      </c>
      <c r="F573" s="13">
        <v>1.2406999999999999</v>
      </c>
      <c r="G573" s="10">
        <v>1.102752</v>
      </c>
    </row>
    <row r="574" spans="5:7" x14ac:dyDescent="0.15">
      <c r="E574" s="7">
        <v>73.7</v>
      </c>
      <c r="F574" s="13">
        <v>1.2395</v>
      </c>
      <c r="G574" s="10">
        <v>1.1021129999999999</v>
      </c>
    </row>
    <row r="575" spans="5:7" x14ac:dyDescent="0.15">
      <c r="E575" s="7">
        <v>73.8</v>
      </c>
      <c r="F575" s="13">
        <v>1.2382</v>
      </c>
      <c r="G575" s="10">
        <v>1.101477</v>
      </c>
    </row>
    <row r="576" spans="5:7" x14ac:dyDescent="0.15">
      <c r="E576" s="7">
        <v>73.900000000000006</v>
      </c>
      <c r="F576" s="13">
        <v>1.2370000000000001</v>
      </c>
      <c r="G576" s="10">
        <v>1.1008439999999999</v>
      </c>
    </row>
    <row r="577" spans="5:7" x14ac:dyDescent="0.15">
      <c r="E577" s="7">
        <v>74</v>
      </c>
      <c r="F577" s="13">
        <v>1.2358</v>
      </c>
      <c r="G577" s="10">
        <v>1.100214</v>
      </c>
    </row>
    <row r="578" spans="5:7" x14ac:dyDescent="0.15">
      <c r="E578" s="7">
        <v>74.099999999999994</v>
      </c>
      <c r="F578" s="13">
        <v>1.2345999999999999</v>
      </c>
      <c r="G578" s="10">
        <v>1.0998870000000001</v>
      </c>
    </row>
    <row r="579" spans="5:7" x14ac:dyDescent="0.15">
      <c r="E579" s="7">
        <v>74.2</v>
      </c>
      <c r="F579" s="13">
        <v>1.2334000000000001</v>
      </c>
      <c r="G579" s="10">
        <v>1.098983</v>
      </c>
    </row>
    <row r="580" spans="5:7" x14ac:dyDescent="0.15">
      <c r="E580" s="7">
        <v>74.3</v>
      </c>
      <c r="F580" s="13">
        <v>1.2322</v>
      </c>
      <c r="G580" s="10">
        <v>1.0983419999999999</v>
      </c>
    </row>
    <row r="581" spans="5:7" x14ac:dyDescent="0.15">
      <c r="E581" s="7">
        <v>74.400000000000006</v>
      </c>
      <c r="F581" s="13">
        <v>1.2310000000000001</v>
      </c>
      <c r="G581" s="10">
        <v>1.0977239999999999</v>
      </c>
    </row>
    <row r="582" spans="5:7" x14ac:dyDescent="0.15">
      <c r="E582" s="7">
        <v>74.5</v>
      </c>
      <c r="F582" s="13">
        <v>1.2298</v>
      </c>
      <c r="G582" s="10">
        <v>1.0971089999999999</v>
      </c>
    </row>
    <row r="583" spans="5:7" x14ac:dyDescent="0.15">
      <c r="E583" s="7">
        <v>74.599999999999994</v>
      </c>
      <c r="F583" s="13">
        <v>1.2285999999999999</v>
      </c>
      <c r="G583" s="10">
        <v>1.0964879999999999</v>
      </c>
    </row>
    <row r="584" spans="5:7" x14ac:dyDescent="0.15">
      <c r="E584" s="7">
        <v>74.7</v>
      </c>
      <c r="F584" s="13">
        <v>1.2275</v>
      </c>
      <c r="G584" s="10">
        <v>1.0958889999999999</v>
      </c>
    </row>
    <row r="585" spans="5:7" x14ac:dyDescent="0.15">
      <c r="E585" s="7">
        <v>74.8</v>
      </c>
      <c r="F585" s="13">
        <v>1.2262999999999999</v>
      </c>
      <c r="G585" s="10">
        <v>1.0952329999999999</v>
      </c>
    </row>
    <row r="586" spans="5:7" x14ac:dyDescent="0.15">
      <c r="E586" s="7">
        <v>74.900000000000006</v>
      </c>
      <c r="F586" s="13">
        <v>1.2251000000000001</v>
      </c>
      <c r="G586" s="10">
        <v>1.0948800000000001</v>
      </c>
    </row>
    <row r="587" spans="5:7" x14ac:dyDescent="0.15">
      <c r="E587" s="7">
        <v>75</v>
      </c>
      <c r="F587" s="13">
        <v>1.224</v>
      </c>
      <c r="G587" s="10">
        <v>1.094031</v>
      </c>
    </row>
    <row r="588" spans="5:7" x14ac:dyDescent="0.15">
      <c r="E588" s="7">
        <v>75.099999999999994</v>
      </c>
      <c r="F588" s="13">
        <v>1.2228000000000001</v>
      </c>
      <c r="G588" s="10">
        <v>1.0934839999999999</v>
      </c>
    </row>
    <row r="589" spans="5:7" x14ac:dyDescent="0.15">
      <c r="E589" s="7">
        <v>75.2</v>
      </c>
      <c r="F589" s="13">
        <v>1.2217</v>
      </c>
      <c r="G589" s="10">
        <v>1.0928800000000001</v>
      </c>
    </row>
    <row r="590" spans="5:7" x14ac:dyDescent="0.15">
      <c r="E590" s="7">
        <v>75.3</v>
      </c>
      <c r="F590" s="13">
        <v>1.2204999999999999</v>
      </c>
      <c r="G590" s="10">
        <v>1.09229</v>
      </c>
    </row>
    <row r="591" spans="5:7" x14ac:dyDescent="0.15">
      <c r="E591" s="7">
        <v>75.400000000000006</v>
      </c>
      <c r="F591" s="13">
        <v>1.2194</v>
      </c>
      <c r="G591" s="10">
        <v>1.0917110000000001</v>
      </c>
    </row>
    <row r="592" spans="5:7" x14ac:dyDescent="0.15">
      <c r="E592" s="7">
        <v>75.5</v>
      </c>
      <c r="F592" s="13">
        <v>1.2182999999999999</v>
      </c>
      <c r="G592" s="10">
        <v>1.0911249999999999</v>
      </c>
    </row>
    <row r="593" spans="5:7" x14ac:dyDescent="0.15">
      <c r="E593" s="7">
        <v>75.599999999999994</v>
      </c>
      <c r="F593" s="13">
        <v>1.2171000000000001</v>
      </c>
      <c r="G593" s="10">
        <v>1.090543</v>
      </c>
    </row>
    <row r="594" spans="5:7" x14ac:dyDescent="0.15">
      <c r="E594" s="7">
        <v>75.7</v>
      </c>
      <c r="F594" s="13">
        <v>1.216</v>
      </c>
      <c r="G594" s="10">
        <v>1.089963</v>
      </c>
    </row>
    <row r="595" spans="5:7" x14ac:dyDescent="0.15">
      <c r="E595" s="7">
        <v>75.8</v>
      </c>
      <c r="F595" s="13">
        <v>1.2149000000000001</v>
      </c>
      <c r="G595" s="10">
        <v>1.0893870000000001</v>
      </c>
    </row>
    <row r="596" spans="5:7" x14ac:dyDescent="0.15">
      <c r="E596" s="7">
        <v>75.900000000000006</v>
      </c>
      <c r="F596" s="13">
        <v>1.2138</v>
      </c>
      <c r="G596" s="10">
        <v>1.088813</v>
      </c>
    </row>
    <row r="597" spans="5:7" x14ac:dyDescent="0.15">
      <c r="E597" s="7">
        <v>76</v>
      </c>
      <c r="F597" s="13">
        <v>1.2126999999999999</v>
      </c>
      <c r="G597" s="10">
        <v>1.0882419999999999</v>
      </c>
    </row>
    <row r="598" spans="5:7" x14ac:dyDescent="0.15">
      <c r="E598" s="7">
        <v>76.099999999999994</v>
      </c>
      <c r="F598" s="13">
        <v>1.2116</v>
      </c>
      <c r="G598" s="10">
        <v>1.087874</v>
      </c>
    </row>
    <row r="599" spans="5:7" x14ac:dyDescent="0.15">
      <c r="E599" s="7">
        <v>76.2</v>
      </c>
      <c r="F599" s="13">
        <v>1.2104999999999999</v>
      </c>
      <c r="G599" s="10">
        <v>1.0871090000000001</v>
      </c>
    </row>
    <row r="600" spans="5:7" x14ac:dyDescent="0.15">
      <c r="E600" s="7">
        <v>76.3</v>
      </c>
      <c r="F600" s="13">
        <v>1.2094</v>
      </c>
      <c r="G600" s="10">
        <v>1.086948</v>
      </c>
    </row>
    <row r="601" spans="5:7" x14ac:dyDescent="0.15">
      <c r="E601" s="7">
        <v>76.400000000000006</v>
      </c>
      <c r="F601" s="13">
        <v>1.2082999999999999</v>
      </c>
      <c r="G601" s="10">
        <v>1.086365</v>
      </c>
    </row>
    <row r="602" spans="5:7" x14ac:dyDescent="0.15">
      <c r="E602" s="7">
        <v>76.5</v>
      </c>
      <c r="F602" s="13">
        <v>1.2072000000000001</v>
      </c>
      <c r="G602" s="10">
        <v>1.085429</v>
      </c>
    </row>
    <row r="603" spans="5:7" x14ac:dyDescent="0.15">
      <c r="E603" s="7">
        <v>76.599999999999994</v>
      </c>
      <c r="F603" s="13">
        <v>1.2061999999999999</v>
      </c>
      <c r="G603" s="10">
        <v>1.0842750000000001</v>
      </c>
    </row>
    <row r="604" spans="5:7" x14ac:dyDescent="0.15">
      <c r="E604" s="7">
        <v>76.7</v>
      </c>
      <c r="F604" s="13">
        <v>1.2051000000000001</v>
      </c>
      <c r="G604" s="10">
        <v>1.084023</v>
      </c>
    </row>
    <row r="605" spans="5:7" x14ac:dyDescent="0.15">
      <c r="E605" s="7">
        <v>76.8</v>
      </c>
      <c r="F605" s="13">
        <v>1.204</v>
      </c>
      <c r="G605" s="10">
        <v>1.083774</v>
      </c>
    </row>
    <row r="606" spans="5:7" x14ac:dyDescent="0.15">
      <c r="E606" s="7">
        <v>76.900000000000006</v>
      </c>
      <c r="F606" s="13">
        <v>1.2030000000000001</v>
      </c>
      <c r="G606" s="10">
        <v>1.083005</v>
      </c>
    </row>
    <row r="607" spans="5:7" x14ac:dyDescent="0.15">
      <c r="E607" s="7">
        <v>77</v>
      </c>
      <c r="F607" s="13">
        <v>1.2019</v>
      </c>
      <c r="G607" s="10">
        <v>1.0825180000000001</v>
      </c>
    </row>
    <row r="608" spans="5:7" x14ac:dyDescent="0.15">
      <c r="E608" s="7">
        <v>77.099999999999994</v>
      </c>
      <c r="F608" s="13">
        <v>1.2009000000000001</v>
      </c>
      <c r="G608" s="10">
        <v>1.082144</v>
      </c>
    </row>
    <row r="609" spans="5:7" x14ac:dyDescent="0.15">
      <c r="E609" s="7">
        <v>77.2</v>
      </c>
      <c r="F609" s="13">
        <v>1.1998</v>
      </c>
      <c r="G609" s="10">
        <v>1.081685</v>
      </c>
    </row>
    <row r="610" spans="5:7" x14ac:dyDescent="0.15">
      <c r="E610" s="7">
        <v>77.3</v>
      </c>
      <c r="F610" s="13">
        <v>1.1988000000000001</v>
      </c>
      <c r="G610" s="10">
        <v>1.080773</v>
      </c>
    </row>
    <row r="611" spans="5:7" x14ac:dyDescent="0.15">
      <c r="E611" s="7">
        <v>77.400000000000006</v>
      </c>
      <c r="F611" s="13">
        <v>1.1977</v>
      </c>
      <c r="G611" s="10">
        <v>1.0805880000000001</v>
      </c>
    </row>
    <row r="612" spans="5:7" x14ac:dyDescent="0.15">
      <c r="E612" s="7">
        <v>77.5</v>
      </c>
      <c r="F612" s="13">
        <v>1.1967000000000001</v>
      </c>
      <c r="G612" s="10">
        <v>1.080327</v>
      </c>
    </row>
    <row r="613" spans="5:7" x14ac:dyDescent="0.15">
      <c r="E613" s="7">
        <v>77.599999999999994</v>
      </c>
      <c r="F613" s="13">
        <v>1.1957</v>
      </c>
      <c r="G613" s="10">
        <v>1.0799799999999999</v>
      </c>
    </row>
    <row r="614" spans="5:7" x14ac:dyDescent="0.15">
      <c r="E614" s="7">
        <v>77.7</v>
      </c>
      <c r="F614" s="13">
        <v>1.1947000000000001</v>
      </c>
      <c r="G614" s="10">
        <v>1.0789880000000001</v>
      </c>
    </row>
    <row r="615" spans="5:7" x14ac:dyDescent="0.15">
      <c r="E615" s="7">
        <v>77.8</v>
      </c>
      <c r="F615" s="13">
        <v>1.1936</v>
      </c>
      <c r="G615" s="10">
        <v>1.0784830000000001</v>
      </c>
    </row>
    <row r="616" spans="5:7" x14ac:dyDescent="0.15">
      <c r="E616" s="7">
        <v>77.900000000000006</v>
      </c>
      <c r="F616" s="13">
        <v>1.1926000000000001</v>
      </c>
      <c r="G616" s="10">
        <v>1.0779129999999999</v>
      </c>
    </row>
    <row r="617" spans="5:7" x14ac:dyDescent="0.15">
      <c r="E617" s="7">
        <v>78</v>
      </c>
      <c r="F617" s="13">
        <v>1.1916</v>
      </c>
      <c r="G617" s="10">
        <v>1.077896</v>
      </c>
    </row>
    <row r="618" spans="5:7" x14ac:dyDescent="0.15">
      <c r="E618" s="7">
        <v>78.099999999999994</v>
      </c>
      <c r="F618" s="13">
        <v>1.1906000000000001</v>
      </c>
      <c r="G618" s="10">
        <v>1.077731</v>
      </c>
    </row>
    <row r="619" spans="5:7" x14ac:dyDescent="0.15">
      <c r="E619" s="7">
        <v>78.2</v>
      </c>
      <c r="F619" s="13">
        <v>1.1896</v>
      </c>
      <c r="G619" s="10">
        <v>1.0763799999999999</v>
      </c>
    </row>
    <row r="620" spans="5:7" x14ac:dyDescent="0.15">
      <c r="E620" s="7">
        <v>78.3</v>
      </c>
      <c r="F620" s="13">
        <v>1.1886000000000001</v>
      </c>
      <c r="G620" s="10">
        <v>1.0753900000000001</v>
      </c>
    </row>
    <row r="621" spans="5:7" x14ac:dyDescent="0.15">
      <c r="E621" s="7">
        <v>78.400000000000006</v>
      </c>
      <c r="F621" s="13">
        <v>1.1876</v>
      </c>
      <c r="G621" s="10">
        <v>1.0753520000000001</v>
      </c>
    </row>
    <row r="622" spans="5:7" x14ac:dyDescent="0.15">
      <c r="E622" s="7">
        <v>78.5</v>
      </c>
      <c r="F622" s="13">
        <v>1.1866000000000001</v>
      </c>
      <c r="G622" s="10">
        <v>1.074848</v>
      </c>
    </row>
    <row r="623" spans="5:7" x14ac:dyDescent="0.15">
      <c r="E623" s="7">
        <v>78.599999999999994</v>
      </c>
      <c r="F623" s="13">
        <v>1.1856</v>
      </c>
      <c r="G623" s="10">
        <v>1.0743450000000001</v>
      </c>
    </row>
    <row r="624" spans="5:7" x14ac:dyDescent="0.15">
      <c r="E624" s="7">
        <v>78.7</v>
      </c>
      <c r="F624" s="13">
        <v>1.1847000000000001</v>
      </c>
      <c r="G624" s="10">
        <v>1.073847</v>
      </c>
    </row>
    <row r="625" spans="5:7" x14ac:dyDescent="0.15">
      <c r="E625" s="7">
        <v>78.8</v>
      </c>
      <c r="F625" s="13">
        <v>1.1837</v>
      </c>
      <c r="G625" s="10">
        <v>1.07335</v>
      </c>
    </row>
    <row r="626" spans="5:7" x14ac:dyDescent="0.15">
      <c r="E626" s="7">
        <v>78.900000000000006</v>
      </c>
      <c r="F626" s="13">
        <v>1.1827000000000001</v>
      </c>
      <c r="G626" s="10">
        <v>1.0729550000000001</v>
      </c>
    </row>
    <row r="627" spans="5:7" x14ac:dyDescent="0.15">
      <c r="E627" s="7">
        <v>79</v>
      </c>
      <c r="F627" s="13">
        <v>1.1818</v>
      </c>
      <c r="G627" s="10">
        <v>1.072363</v>
      </c>
    </row>
    <row r="628" spans="5:7" x14ac:dyDescent="0.15">
      <c r="E628" s="7">
        <v>79.099999999999994</v>
      </c>
      <c r="F628" s="13">
        <v>1.1808000000000001</v>
      </c>
      <c r="G628" s="10">
        <v>1.071874</v>
      </c>
    </row>
    <row r="629" spans="5:7" x14ac:dyDescent="0.15">
      <c r="E629" s="7">
        <v>79.2</v>
      </c>
      <c r="F629" s="13">
        <v>1.1793</v>
      </c>
      <c r="G629" s="10">
        <v>1.0713870000000001</v>
      </c>
    </row>
    <row r="630" spans="5:7" x14ac:dyDescent="0.15">
      <c r="E630" s="7">
        <v>79.3</v>
      </c>
      <c r="F630" s="13">
        <v>1.1789000000000001</v>
      </c>
      <c r="G630" s="10">
        <v>1.070902</v>
      </c>
    </row>
    <row r="631" spans="5:7" x14ac:dyDescent="0.15">
      <c r="E631" s="7">
        <v>79.400000000000006</v>
      </c>
      <c r="F631" s="13">
        <v>1.1779999999999999</v>
      </c>
      <c r="G631" s="10">
        <v>1.0704199999999999</v>
      </c>
    </row>
    <row r="632" spans="5:7" x14ac:dyDescent="0.15">
      <c r="E632" s="7">
        <v>79.5</v>
      </c>
      <c r="F632" s="13">
        <v>1.177</v>
      </c>
      <c r="G632" s="10">
        <v>1.0699399999999999</v>
      </c>
    </row>
    <row r="633" spans="5:7" x14ac:dyDescent="0.15">
      <c r="E633" s="7">
        <v>79.599999999999994</v>
      </c>
      <c r="F633" s="13">
        <v>1.1760999999999999</v>
      </c>
      <c r="G633" s="10">
        <v>1.0694619999999999</v>
      </c>
    </row>
    <row r="634" spans="5:7" x14ac:dyDescent="0.15">
      <c r="E634" s="7">
        <v>79.7</v>
      </c>
      <c r="F634" s="13">
        <v>1.1751</v>
      </c>
      <c r="G634" s="10">
        <v>1.068967</v>
      </c>
    </row>
    <row r="635" spans="5:7" x14ac:dyDescent="0.15">
      <c r="E635" s="7">
        <v>79.8</v>
      </c>
      <c r="F635" s="13">
        <v>1.1741999999999999</v>
      </c>
      <c r="G635" s="10">
        <v>1.0685150000000001</v>
      </c>
    </row>
    <row r="636" spans="5:7" x14ac:dyDescent="0.15">
      <c r="E636" s="7">
        <v>79.900000000000006</v>
      </c>
      <c r="F636" s="13">
        <v>1.1733</v>
      </c>
      <c r="G636" s="10">
        <v>1.068044</v>
      </c>
    </row>
    <row r="637" spans="5:7" x14ac:dyDescent="0.15">
      <c r="E637" s="7">
        <v>80</v>
      </c>
      <c r="F637" s="13">
        <v>1.1724000000000001</v>
      </c>
      <c r="G637" s="10">
        <v>1.0675760000000001</v>
      </c>
    </row>
    <row r="638" spans="5:7" x14ac:dyDescent="0.15">
      <c r="E638" s="7">
        <v>80.099999999999994</v>
      </c>
      <c r="F638" s="13">
        <v>1.1714</v>
      </c>
      <c r="G638" s="10">
        <v>1.0671109999999999</v>
      </c>
    </row>
    <row r="639" spans="5:7" x14ac:dyDescent="0.15">
      <c r="E639" s="7">
        <v>80.2</v>
      </c>
      <c r="F639" s="13">
        <v>1.1705000000000001</v>
      </c>
      <c r="G639" s="10">
        <v>1.066648</v>
      </c>
    </row>
    <row r="640" spans="5:7" x14ac:dyDescent="0.15">
      <c r="E640" s="7">
        <v>80.3</v>
      </c>
      <c r="F640" s="13">
        <v>1.1696</v>
      </c>
      <c r="G640" s="10">
        <v>1.066187</v>
      </c>
    </row>
    <row r="641" spans="5:7" x14ac:dyDescent="0.15">
      <c r="E641" s="7">
        <v>80.400000000000006</v>
      </c>
      <c r="F641" s="13">
        <v>1.1687000000000001</v>
      </c>
      <c r="G641" s="10">
        <v>1.0667279999999999</v>
      </c>
    </row>
    <row r="642" spans="5:7" x14ac:dyDescent="0.15">
      <c r="E642" s="7">
        <v>80.5</v>
      </c>
      <c r="F642" s="13">
        <v>1.1677999999999999</v>
      </c>
      <c r="G642" s="10">
        <v>1.065272</v>
      </c>
    </row>
    <row r="643" spans="5:7" x14ac:dyDescent="0.15">
      <c r="E643" s="7">
        <v>80.599999999999994</v>
      </c>
      <c r="F643" s="13">
        <v>1.1669</v>
      </c>
      <c r="G643" s="10">
        <v>1.064818</v>
      </c>
    </row>
    <row r="644" spans="5:7" x14ac:dyDescent="0.15">
      <c r="E644" s="7">
        <v>80.7</v>
      </c>
      <c r="F644" s="13">
        <v>1.1659999999999999</v>
      </c>
      <c r="G644" s="10">
        <v>1.0643659999999999</v>
      </c>
    </row>
    <row r="645" spans="5:7" x14ac:dyDescent="0.15">
      <c r="E645" s="7">
        <v>80.8</v>
      </c>
      <c r="F645" s="13">
        <v>1.1651</v>
      </c>
      <c r="G645" s="10">
        <v>1.0639160000000001</v>
      </c>
    </row>
    <row r="646" spans="5:7" x14ac:dyDescent="0.15">
      <c r="E646" s="7">
        <v>80.900000000000006</v>
      </c>
      <c r="F646" s="13">
        <v>1.1641999999999999</v>
      </c>
      <c r="G646" s="10">
        <v>1.063439</v>
      </c>
    </row>
    <row r="647" spans="5:7" x14ac:dyDescent="0.15">
      <c r="E647" s="7">
        <v>81</v>
      </c>
      <c r="F647" s="13">
        <v>1.1634</v>
      </c>
      <c r="G647" s="10">
        <v>1.063024</v>
      </c>
    </row>
    <row r="648" spans="5:7" x14ac:dyDescent="0.15">
      <c r="E648" s="7">
        <v>81.099999999999994</v>
      </c>
      <c r="F648" s="13">
        <v>1.1625000000000001</v>
      </c>
      <c r="G648" s="10">
        <v>1.062532</v>
      </c>
    </row>
    <row r="649" spans="5:7" x14ac:dyDescent="0.15">
      <c r="E649" s="7">
        <v>81.2</v>
      </c>
      <c r="F649" s="13">
        <v>1.1616</v>
      </c>
      <c r="G649" s="10">
        <v>1.062141</v>
      </c>
    </row>
    <row r="650" spans="5:7" x14ac:dyDescent="0.15">
      <c r="E650" s="7">
        <v>81.3</v>
      </c>
      <c r="F650" s="13">
        <v>1.1607000000000001</v>
      </c>
      <c r="G650" s="10">
        <v>1.0617030000000001</v>
      </c>
    </row>
    <row r="651" spans="5:7" x14ac:dyDescent="0.15">
      <c r="E651" s="7">
        <v>81.400000000000006</v>
      </c>
      <c r="F651" s="13">
        <v>1.1598999999999999</v>
      </c>
      <c r="G651" s="10">
        <v>1.0612870000000001</v>
      </c>
    </row>
    <row r="652" spans="5:7" x14ac:dyDescent="0.15">
      <c r="E652" s="7">
        <v>81.5</v>
      </c>
      <c r="F652" s="13">
        <v>1.159</v>
      </c>
      <c r="G652" s="10">
        <v>1.0608329999999999</v>
      </c>
    </row>
    <row r="653" spans="5:7" x14ac:dyDescent="0.15">
      <c r="E653" s="7">
        <v>81.599999999999994</v>
      </c>
      <c r="F653" s="13">
        <v>1.1581999999999999</v>
      </c>
      <c r="G653" s="10">
        <v>1.0604020000000001</v>
      </c>
    </row>
    <row r="654" spans="5:7" x14ac:dyDescent="0.15">
      <c r="E654" s="7">
        <v>81.7</v>
      </c>
      <c r="F654" s="13">
        <v>1.1573</v>
      </c>
      <c r="G654" s="10">
        <v>1.059992</v>
      </c>
    </row>
    <row r="655" spans="5:7" x14ac:dyDescent="0.15">
      <c r="E655" s="7">
        <v>81.8</v>
      </c>
      <c r="F655" s="13">
        <v>1.1565000000000001</v>
      </c>
      <c r="G655" s="10">
        <v>1.059545</v>
      </c>
    </row>
    <row r="656" spans="5:7" x14ac:dyDescent="0.15">
      <c r="E656" s="7">
        <v>81.900000000000006</v>
      </c>
      <c r="F656" s="13">
        <v>1.1556</v>
      </c>
      <c r="G656" s="10">
        <v>1.0591200000000001</v>
      </c>
    </row>
    <row r="657" spans="5:7" x14ac:dyDescent="0.15">
      <c r="E657" s="7">
        <v>82</v>
      </c>
      <c r="F657" s="13">
        <v>1.1548</v>
      </c>
      <c r="G657" s="10">
        <v>1.058997</v>
      </c>
    </row>
    <row r="658" spans="5:7" x14ac:dyDescent="0.15">
      <c r="E658" s="7">
        <v>82.1</v>
      </c>
      <c r="F658" s="13">
        <v>1.1538999999999999</v>
      </c>
      <c r="G658" s="10">
        <v>1.058276</v>
      </c>
    </row>
    <row r="659" spans="5:7" x14ac:dyDescent="0.15">
      <c r="E659" s="7">
        <v>82.2</v>
      </c>
      <c r="F659" s="13">
        <v>1.1531</v>
      </c>
      <c r="G659" s="10">
        <v>1.0578590000000001</v>
      </c>
    </row>
    <row r="660" spans="5:7" x14ac:dyDescent="0.15">
      <c r="E660" s="7">
        <v>82.3</v>
      </c>
      <c r="F660" s="13">
        <v>1.1523000000000001</v>
      </c>
      <c r="G660" s="10">
        <v>1.05741</v>
      </c>
    </row>
    <row r="661" spans="5:7" x14ac:dyDescent="0.15">
      <c r="E661" s="7">
        <v>82.4</v>
      </c>
      <c r="F661" s="13">
        <v>1.1514</v>
      </c>
      <c r="G661" s="10">
        <v>1.0570269999999999</v>
      </c>
    </row>
    <row r="662" spans="5:7" x14ac:dyDescent="0.15">
      <c r="E662" s="7">
        <v>82.5</v>
      </c>
      <c r="F662" s="13">
        <v>1.1506000000000001</v>
      </c>
      <c r="G662" s="10">
        <v>1.0566150000000001</v>
      </c>
    </row>
    <row r="663" spans="5:7" x14ac:dyDescent="0.15">
      <c r="E663" s="7">
        <v>82.6</v>
      </c>
      <c r="F663" s="13">
        <v>1.1497999999999999</v>
      </c>
      <c r="G663" s="10">
        <v>1.0562050000000001</v>
      </c>
    </row>
    <row r="664" spans="5:7" x14ac:dyDescent="0.15">
      <c r="E664" s="7">
        <v>82.7</v>
      </c>
      <c r="F664" s="13">
        <v>1.149</v>
      </c>
      <c r="G664" s="10">
        <v>1.0557970000000001</v>
      </c>
    </row>
    <row r="665" spans="5:7" x14ac:dyDescent="0.15">
      <c r="E665" s="7">
        <v>82.8</v>
      </c>
      <c r="F665" s="13">
        <v>1.1482000000000001</v>
      </c>
      <c r="G665" s="10">
        <v>1.055391</v>
      </c>
    </row>
    <row r="666" spans="5:7" x14ac:dyDescent="0.15">
      <c r="E666" s="7">
        <v>82.9</v>
      </c>
      <c r="F666" s="13">
        <v>1.1473</v>
      </c>
      <c r="G666" s="10">
        <v>1.0549869999999999</v>
      </c>
    </row>
    <row r="667" spans="5:7" x14ac:dyDescent="0.15">
      <c r="E667" s="7">
        <v>83</v>
      </c>
      <c r="F667" s="13">
        <v>1.1465000000000001</v>
      </c>
      <c r="G667" s="10">
        <v>1.0545880000000001</v>
      </c>
    </row>
    <row r="668" spans="5:7" x14ac:dyDescent="0.15">
      <c r="E668" s="7">
        <v>83.1</v>
      </c>
      <c r="F668" s="13">
        <v>1.1456999999999999</v>
      </c>
      <c r="G668" s="10">
        <v>1.054189</v>
      </c>
    </row>
    <row r="669" spans="5:7" x14ac:dyDescent="0.15">
      <c r="E669" s="7">
        <v>83.2</v>
      </c>
      <c r="F669" s="13">
        <v>1.1449</v>
      </c>
      <c r="G669" s="10">
        <v>1.0537879999999999</v>
      </c>
    </row>
    <row r="670" spans="5:7" x14ac:dyDescent="0.15">
      <c r="E670" s="7">
        <v>83.3</v>
      </c>
      <c r="F670" s="13">
        <v>1.1440999999999999</v>
      </c>
      <c r="G670" s="10">
        <v>1.053393</v>
      </c>
    </row>
    <row r="671" spans="5:7" x14ac:dyDescent="0.15">
      <c r="E671" s="7">
        <v>83.4</v>
      </c>
      <c r="F671" s="13">
        <v>1.1434</v>
      </c>
      <c r="G671" s="10">
        <v>1.052999</v>
      </c>
    </row>
    <row r="672" spans="5:7" x14ac:dyDescent="0.15">
      <c r="E672" s="7">
        <v>83.5</v>
      </c>
      <c r="F672" s="13">
        <v>1.1426000000000001</v>
      </c>
      <c r="G672" s="10">
        <v>1.052608</v>
      </c>
    </row>
    <row r="673" spans="5:7" x14ac:dyDescent="0.15">
      <c r="E673" s="7">
        <v>83.6</v>
      </c>
      <c r="F673" s="13">
        <v>1.1417999999999999</v>
      </c>
      <c r="G673" s="10">
        <v>1.052216</v>
      </c>
    </row>
    <row r="674" spans="5:7" x14ac:dyDescent="0.15">
      <c r="E674" s="7">
        <v>83.7</v>
      </c>
      <c r="F674" s="13">
        <v>1.141</v>
      </c>
      <c r="G674" s="10">
        <v>1.051831</v>
      </c>
    </row>
    <row r="675" spans="5:7" x14ac:dyDescent="0.15">
      <c r="E675" s="7">
        <v>83.8</v>
      </c>
      <c r="F675" s="13">
        <v>1.1402000000000001</v>
      </c>
      <c r="G675" s="10">
        <v>1.0514460000000001</v>
      </c>
    </row>
    <row r="676" spans="5:7" x14ac:dyDescent="0.15">
      <c r="E676" s="7">
        <v>83.9</v>
      </c>
      <c r="F676" s="13">
        <v>1.1394</v>
      </c>
      <c r="G676" s="10">
        <v>1.0510619999999999</v>
      </c>
    </row>
    <row r="677" spans="5:7" x14ac:dyDescent="0.15">
      <c r="E677" s="7">
        <v>84</v>
      </c>
      <c r="F677" s="13">
        <v>1.1387</v>
      </c>
      <c r="G677" s="10">
        <v>1.050681</v>
      </c>
    </row>
    <row r="678" spans="5:7" x14ac:dyDescent="0.15">
      <c r="E678" s="7">
        <v>84.1</v>
      </c>
      <c r="F678" s="13">
        <v>1.1378999999999999</v>
      </c>
      <c r="G678" s="10">
        <v>1.0503009999999999</v>
      </c>
    </row>
    <row r="679" spans="5:7" x14ac:dyDescent="0.15">
      <c r="E679" s="7">
        <v>84.2</v>
      </c>
      <c r="F679" s="13">
        <v>1.1371</v>
      </c>
      <c r="G679" s="10">
        <v>1.0499240000000001</v>
      </c>
    </row>
    <row r="680" spans="5:7" x14ac:dyDescent="0.15">
      <c r="E680" s="7">
        <v>84.3</v>
      </c>
      <c r="F680" s="13">
        <v>1.1364000000000001</v>
      </c>
      <c r="G680" s="10">
        <v>1.0495479999999999</v>
      </c>
    </row>
    <row r="681" spans="5:7" x14ac:dyDescent="0.15">
      <c r="E681" s="7">
        <v>84.4</v>
      </c>
      <c r="F681" s="13">
        <v>1.1355999999999999</v>
      </c>
      <c r="G681" s="10">
        <v>1.049175</v>
      </c>
    </row>
    <row r="682" spans="5:7" x14ac:dyDescent="0.15">
      <c r="E682" s="7">
        <v>84.5</v>
      </c>
      <c r="F682" s="13">
        <v>1.1349</v>
      </c>
      <c r="G682" s="10">
        <v>1.0488029999999999</v>
      </c>
    </row>
    <row r="683" spans="5:7" x14ac:dyDescent="0.15">
      <c r="E683" s="7">
        <v>84.6</v>
      </c>
      <c r="F683" s="13">
        <v>1.1341000000000001</v>
      </c>
      <c r="G683" s="10">
        <v>1.048484</v>
      </c>
    </row>
    <row r="684" spans="5:7" x14ac:dyDescent="0.15">
      <c r="E684" s="7">
        <v>84.7</v>
      </c>
      <c r="F684" s="13">
        <v>1.1334</v>
      </c>
      <c r="G684" s="10">
        <v>1.0480659999999999</v>
      </c>
    </row>
    <row r="685" spans="5:7" x14ac:dyDescent="0.15">
      <c r="E685" s="7">
        <v>84.8</v>
      </c>
      <c r="F685" s="13">
        <v>1.1326000000000001</v>
      </c>
      <c r="G685" s="10">
        <v>1.0477000000000001</v>
      </c>
    </row>
    <row r="686" spans="5:7" x14ac:dyDescent="0.15">
      <c r="E686" s="7">
        <v>84.9</v>
      </c>
      <c r="F686" s="13">
        <v>1.1318999999999999</v>
      </c>
      <c r="G686" s="10">
        <v>1.047336</v>
      </c>
    </row>
    <row r="687" spans="5:7" x14ac:dyDescent="0.15">
      <c r="E687" s="7">
        <v>85</v>
      </c>
      <c r="F687" s="13">
        <v>1.1312</v>
      </c>
      <c r="G687" s="10">
        <v>1.0469740000000001</v>
      </c>
    </row>
    <row r="688" spans="5:7" x14ac:dyDescent="0.15">
      <c r="E688" s="7">
        <v>85.1</v>
      </c>
      <c r="F688" s="13">
        <v>1.1304000000000001</v>
      </c>
      <c r="G688" s="10">
        <v>1.0466139999999999</v>
      </c>
    </row>
    <row r="689" spans="5:7" x14ac:dyDescent="0.15">
      <c r="E689" s="7">
        <v>85.2</v>
      </c>
      <c r="F689" s="13">
        <v>1.1296999999999999</v>
      </c>
      <c r="G689" s="10">
        <v>1.0462560000000001</v>
      </c>
    </row>
    <row r="690" spans="5:7" x14ac:dyDescent="0.15">
      <c r="E690" s="7">
        <v>85.3</v>
      </c>
      <c r="F690" s="13">
        <v>1.129</v>
      </c>
      <c r="G690" s="10">
        <v>1.0459000000000001</v>
      </c>
    </row>
    <row r="691" spans="5:7" x14ac:dyDescent="0.15">
      <c r="E691" s="7">
        <v>85.4</v>
      </c>
      <c r="F691" s="13">
        <v>1.1282000000000001</v>
      </c>
      <c r="G691" s="10">
        <v>1.0455460000000001</v>
      </c>
    </row>
    <row r="692" spans="5:7" x14ac:dyDescent="0.15">
      <c r="E692" s="7">
        <v>85.5</v>
      </c>
      <c r="F692" s="13">
        <v>1.1274999999999999</v>
      </c>
      <c r="G692" s="10">
        <v>1.045193</v>
      </c>
    </row>
    <row r="693" spans="5:7" x14ac:dyDescent="0.15">
      <c r="E693" s="7">
        <v>85.6</v>
      </c>
      <c r="F693" s="13">
        <v>1.1268</v>
      </c>
      <c r="G693" s="10">
        <v>1.044842</v>
      </c>
    </row>
    <row r="694" spans="5:7" x14ac:dyDescent="0.15">
      <c r="E694" s="7">
        <v>85.7</v>
      </c>
      <c r="F694" s="13">
        <v>1.1261000000000001</v>
      </c>
      <c r="G694" s="10">
        <v>1.044494</v>
      </c>
    </row>
    <row r="695" spans="5:7" x14ac:dyDescent="0.15">
      <c r="E695" s="7">
        <v>85.8</v>
      </c>
      <c r="F695" s="13">
        <v>1.1254</v>
      </c>
      <c r="G695" s="10">
        <v>1.0441469999999999</v>
      </c>
    </row>
    <row r="696" spans="5:7" x14ac:dyDescent="0.15">
      <c r="E696" s="7">
        <v>85.9</v>
      </c>
      <c r="F696" s="13">
        <v>1.1247</v>
      </c>
      <c r="G696" s="10">
        <v>1.0436019999999999</v>
      </c>
    </row>
    <row r="697" spans="5:7" x14ac:dyDescent="0.15">
      <c r="E697" s="7">
        <v>86</v>
      </c>
      <c r="F697" s="13">
        <v>1.1240000000000001</v>
      </c>
      <c r="G697" s="10">
        <v>1.0434559999999999</v>
      </c>
    </row>
    <row r="698" spans="5:7" x14ac:dyDescent="0.15">
      <c r="E698" s="7">
        <f t="shared" ref="E698:E713" si="7">SUM(E697+0.1)</f>
        <v>86.1</v>
      </c>
      <c r="F698" s="13">
        <v>1.1233</v>
      </c>
      <c r="G698" s="10">
        <v>4.0431169999999996</v>
      </c>
    </row>
    <row r="699" spans="5:7" x14ac:dyDescent="0.15">
      <c r="E699" s="7">
        <f t="shared" si="7"/>
        <v>86.199999999999989</v>
      </c>
      <c r="F699" s="13">
        <v>1.1226</v>
      </c>
      <c r="G699" s="10">
        <v>1.0427770000000001</v>
      </c>
    </row>
    <row r="700" spans="5:7" x14ac:dyDescent="0.15">
      <c r="E700" s="7">
        <f t="shared" si="7"/>
        <v>86.299999999999983</v>
      </c>
      <c r="F700" s="13">
        <v>1.1218999999999999</v>
      </c>
      <c r="G700" s="10">
        <v>1.04244</v>
      </c>
    </row>
    <row r="701" spans="5:7" x14ac:dyDescent="0.15">
      <c r="E701" s="7">
        <f t="shared" si="7"/>
        <v>86.399999999999977</v>
      </c>
      <c r="F701" s="13">
        <v>1.1212</v>
      </c>
      <c r="G701" s="10">
        <v>1.0421039999999999</v>
      </c>
    </row>
    <row r="702" spans="5:7" x14ac:dyDescent="0.15">
      <c r="E702" s="7">
        <f t="shared" si="7"/>
        <v>86.499999999999972</v>
      </c>
      <c r="F702" s="13">
        <v>1.1205000000000001</v>
      </c>
      <c r="G702" s="10">
        <v>1.0417700000000001</v>
      </c>
    </row>
    <row r="703" spans="5:7" x14ac:dyDescent="0.15">
      <c r="E703" s="7">
        <f t="shared" si="7"/>
        <v>86.599999999999966</v>
      </c>
      <c r="F703" s="13">
        <v>1.1197999999999999</v>
      </c>
      <c r="G703" s="10">
        <v>1.0414369999999999</v>
      </c>
    </row>
    <row r="704" spans="5:7" x14ac:dyDescent="0.15">
      <c r="E704" s="7">
        <f t="shared" si="7"/>
        <v>86.69999999999996</v>
      </c>
      <c r="F704" s="13">
        <v>1.1191</v>
      </c>
      <c r="G704" s="10">
        <v>1.041107</v>
      </c>
    </row>
    <row r="705" spans="5:7" x14ac:dyDescent="0.15">
      <c r="E705" s="7">
        <f t="shared" si="7"/>
        <v>86.799999999999955</v>
      </c>
      <c r="F705" s="13">
        <v>1.1184000000000001</v>
      </c>
      <c r="G705" s="10">
        <v>1.040778</v>
      </c>
    </row>
    <row r="706" spans="5:7" x14ac:dyDescent="0.15">
      <c r="E706" s="7">
        <f t="shared" si="7"/>
        <v>86.899999999999949</v>
      </c>
      <c r="F706" s="13">
        <v>1.1177999999999999</v>
      </c>
      <c r="G706" s="10">
        <v>1.040451</v>
      </c>
    </row>
    <row r="707" spans="5:7" x14ac:dyDescent="0.15">
      <c r="E707" s="7">
        <f t="shared" si="7"/>
        <v>86.999999999999943</v>
      </c>
      <c r="F707" s="13">
        <v>1.1171</v>
      </c>
      <c r="G707" s="10">
        <v>1.0401260000000001</v>
      </c>
    </row>
    <row r="708" spans="5:7" x14ac:dyDescent="0.15">
      <c r="E708" s="7">
        <f t="shared" si="7"/>
        <v>87.099999999999937</v>
      </c>
      <c r="F708" s="13">
        <v>1.1164000000000001</v>
      </c>
      <c r="G708" s="10">
        <v>1.0398019999999999</v>
      </c>
    </row>
    <row r="709" spans="5:7" x14ac:dyDescent="0.15">
      <c r="E709" s="7">
        <f t="shared" si="7"/>
        <v>87.199999999999932</v>
      </c>
      <c r="F709" s="13">
        <v>1.1156999999999999</v>
      </c>
      <c r="G709" s="10">
        <v>1.03948</v>
      </c>
    </row>
    <row r="710" spans="5:7" x14ac:dyDescent="0.15">
      <c r="E710" s="7">
        <f t="shared" si="7"/>
        <v>87.299999999999926</v>
      </c>
      <c r="F710" s="13">
        <v>1.1151</v>
      </c>
      <c r="G710" s="10">
        <v>1.0391600000000001</v>
      </c>
    </row>
    <row r="711" spans="5:7" x14ac:dyDescent="0.15">
      <c r="E711" s="7">
        <f t="shared" si="7"/>
        <v>87.39999999999992</v>
      </c>
      <c r="F711" s="13">
        <v>1.1144000000000001</v>
      </c>
      <c r="G711" s="10">
        <v>1.038842</v>
      </c>
    </row>
    <row r="712" spans="5:7" x14ac:dyDescent="0.15">
      <c r="E712" s="7">
        <f t="shared" si="7"/>
        <v>87.499999999999915</v>
      </c>
      <c r="F712" s="13">
        <v>1.1137999999999999</v>
      </c>
      <c r="G712" s="10">
        <v>1.0385249999999999</v>
      </c>
    </row>
    <row r="713" spans="5:7" x14ac:dyDescent="0.15">
      <c r="E713" s="7">
        <f t="shared" si="7"/>
        <v>87.599999999999909</v>
      </c>
      <c r="F713" s="13">
        <v>1.1131</v>
      </c>
      <c r="G713" s="10">
        <v>1.038211</v>
      </c>
    </row>
    <row r="714" spans="5:7" x14ac:dyDescent="0.15">
      <c r="E714" s="7">
        <f t="shared" ref="E714:E729" si="8">SUM(E713+0.1)</f>
        <v>87.699999999999903</v>
      </c>
      <c r="F714" s="13">
        <v>1.1124000000000001</v>
      </c>
      <c r="G714" s="10">
        <v>1.037898</v>
      </c>
    </row>
    <row r="715" spans="5:7" x14ac:dyDescent="0.15">
      <c r="E715" s="7">
        <f t="shared" si="8"/>
        <v>87.799999999999898</v>
      </c>
      <c r="F715" s="13">
        <v>1.1117999999999999</v>
      </c>
      <c r="G715" s="10">
        <v>1.0375859999999999</v>
      </c>
    </row>
    <row r="716" spans="5:7" x14ac:dyDescent="0.15">
      <c r="E716" s="7">
        <f t="shared" si="8"/>
        <v>87.899999999999892</v>
      </c>
      <c r="F716" s="13">
        <v>1.1111</v>
      </c>
      <c r="G716" s="10">
        <v>1.037277</v>
      </c>
    </row>
    <row r="717" spans="5:7" x14ac:dyDescent="0.15">
      <c r="E717" s="7">
        <f t="shared" si="8"/>
        <v>87.999999999999886</v>
      </c>
      <c r="F717" s="13">
        <v>1.1105</v>
      </c>
      <c r="G717" s="10">
        <v>1.036969</v>
      </c>
    </row>
    <row r="718" spans="5:7" x14ac:dyDescent="0.15">
      <c r="E718" s="7">
        <f t="shared" si="8"/>
        <v>88.099999999999881</v>
      </c>
      <c r="F718" s="13">
        <v>1.1099000000000001</v>
      </c>
      <c r="G718" s="10">
        <v>1.0366629999999999</v>
      </c>
    </row>
    <row r="719" spans="5:7" x14ac:dyDescent="0.15">
      <c r="E719" s="7">
        <f t="shared" si="8"/>
        <v>88.199999999999875</v>
      </c>
      <c r="F719" s="13">
        <v>1.1092</v>
      </c>
      <c r="G719" s="10">
        <v>1.0363579999999999</v>
      </c>
    </row>
    <row r="720" spans="5:7" x14ac:dyDescent="0.15">
      <c r="E720" s="7">
        <f t="shared" si="8"/>
        <v>88.299999999999869</v>
      </c>
      <c r="F720" s="13">
        <v>1.1086</v>
      </c>
      <c r="G720" s="10">
        <v>1.0360549999999999</v>
      </c>
    </row>
    <row r="721" spans="5:7" x14ac:dyDescent="0.15">
      <c r="E721" s="7">
        <f t="shared" si="8"/>
        <v>88.399999999999864</v>
      </c>
      <c r="F721" s="13">
        <v>1.1080000000000001</v>
      </c>
      <c r="G721" s="10">
        <v>1.0357540000000001</v>
      </c>
    </row>
    <row r="722" spans="5:7" x14ac:dyDescent="0.15">
      <c r="E722" s="7">
        <f t="shared" si="8"/>
        <v>88.499999999999858</v>
      </c>
      <c r="F722" s="13">
        <v>1.1073</v>
      </c>
      <c r="G722" s="10">
        <v>1.0354540000000001</v>
      </c>
    </row>
    <row r="723" spans="5:7" x14ac:dyDescent="0.15">
      <c r="E723" s="7">
        <f t="shared" si="8"/>
        <v>88.599999999999852</v>
      </c>
      <c r="F723" s="13">
        <v>1.1067</v>
      </c>
      <c r="G723" s="10">
        <v>1.035156</v>
      </c>
    </row>
    <row r="724" spans="5:7" x14ac:dyDescent="0.15">
      <c r="E724" s="7">
        <f t="shared" si="8"/>
        <v>88.699999999999847</v>
      </c>
      <c r="F724" s="13">
        <v>1.1061000000000001</v>
      </c>
      <c r="G724" s="10">
        <v>1.0348599999999999</v>
      </c>
    </row>
    <row r="725" spans="5:7" x14ac:dyDescent="0.15">
      <c r="E725" s="7">
        <f t="shared" si="8"/>
        <v>88.799999999999841</v>
      </c>
      <c r="F725" s="13">
        <v>1.1054999999999999</v>
      </c>
      <c r="G725" s="10">
        <v>1.0345660000000001</v>
      </c>
    </row>
    <row r="726" spans="5:7" x14ac:dyDescent="0.15">
      <c r="E726" s="7">
        <f t="shared" si="8"/>
        <v>88.899999999999835</v>
      </c>
      <c r="F726" s="13">
        <v>1.1048</v>
      </c>
      <c r="G726" s="10">
        <v>1.034273</v>
      </c>
    </row>
    <row r="727" spans="5:7" x14ac:dyDescent="0.15">
      <c r="E727" s="7">
        <f t="shared" si="8"/>
        <v>88.999999999999829</v>
      </c>
      <c r="F727" s="13">
        <v>1.1042000000000001</v>
      </c>
      <c r="G727" s="10">
        <v>1.033981</v>
      </c>
    </row>
    <row r="728" spans="5:7" x14ac:dyDescent="0.15">
      <c r="E728" s="7">
        <f t="shared" si="8"/>
        <v>89.099999999999824</v>
      </c>
      <c r="F728" s="13">
        <v>1.1035999999999999</v>
      </c>
      <c r="G728" s="10">
        <v>1.033892</v>
      </c>
    </row>
    <row r="729" spans="5:7" x14ac:dyDescent="0.15">
      <c r="E729" s="7">
        <f t="shared" si="8"/>
        <v>89.199999999999818</v>
      </c>
      <c r="F729" s="13">
        <v>1.103</v>
      </c>
      <c r="G729" s="10">
        <v>1.033404</v>
      </c>
    </row>
    <row r="730" spans="5:7" x14ac:dyDescent="0.15">
      <c r="E730" s="7">
        <f t="shared" ref="E730:E745" si="9">SUM(E729+0.1)</f>
        <v>89.299999999999812</v>
      </c>
      <c r="F730" s="13">
        <v>1.1024</v>
      </c>
      <c r="G730" s="10">
        <v>1.0331170000000001</v>
      </c>
    </row>
    <row r="731" spans="5:7" x14ac:dyDescent="0.15">
      <c r="E731" s="7">
        <f t="shared" si="9"/>
        <v>89.399999999999807</v>
      </c>
      <c r="F731" s="13">
        <v>1.1017999999999999</v>
      </c>
      <c r="G731" s="10">
        <v>1.032832</v>
      </c>
    </row>
    <row r="732" spans="5:7" x14ac:dyDescent="0.15">
      <c r="E732" s="7">
        <f t="shared" si="9"/>
        <v>89.499999999999801</v>
      </c>
      <c r="F732" s="13">
        <v>1.1012</v>
      </c>
      <c r="G732" s="10">
        <v>1.0325489999999999</v>
      </c>
    </row>
    <row r="733" spans="5:7" x14ac:dyDescent="0.15">
      <c r="E733" s="7">
        <f t="shared" si="9"/>
        <v>89.599999999999795</v>
      </c>
      <c r="F733" s="13">
        <v>1.1006</v>
      </c>
      <c r="G733" s="10">
        <v>1.0322469999999999</v>
      </c>
    </row>
    <row r="734" spans="5:7" x14ac:dyDescent="0.15">
      <c r="E734" s="7">
        <f t="shared" si="9"/>
        <v>89.69999999999979</v>
      </c>
      <c r="F734" s="13">
        <v>1.1000000000000001</v>
      </c>
      <c r="G734" s="10">
        <v>1.0319370000000001</v>
      </c>
    </row>
    <row r="735" spans="5:7" x14ac:dyDescent="0.15">
      <c r="E735" s="7">
        <f t="shared" si="9"/>
        <v>89.799999999999784</v>
      </c>
      <c r="F735" s="13">
        <v>1.0993999999999999</v>
      </c>
      <c r="G735" s="10">
        <v>1.031709</v>
      </c>
    </row>
    <row r="736" spans="5:7" x14ac:dyDescent="0.15">
      <c r="E736" s="7">
        <f t="shared" si="9"/>
        <v>89.899999999999778</v>
      </c>
      <c r="F736" s="13">
        <v>1.0988</v>
      </c>
      <c r="G736" s="10">
        <v>1.0314319999999999</v>
      </c>
    </row>
    <row r="737" spans="5:7" x14ac:dyDescent="0.15">
      <c r="E737" s="7">
        <f t="shared" si="9"/>
        <v>89.999999999999773</v>
      </c>
      <c r="F737" s="13">
        <v>1.0982000000000001</v>
      </c>
      <c r="G737" s="10">
        <v>1.0311570000000001</v>
      </c>
    </row>
    <row r="738" spans="5:7" x14ac:dyDescent="0.15">
      <c r="E738" s="7">
        <f t="shared" si="9"/>
        <v>90.099999999999767</v>
      </c>
      <c r="F738" s="13">
        <v>1.0975999999999999</v>
      </c>
      <c r="G738" s="10">
        <v>1.030883</v>
      </c>
    </row>
    <row r="739" spans="5:7" x14ac:dyDescent="0.15">
      <c r="E739" s="7">
        <f t="shared" si="9"/>
        <v>90.199999999999761</v>
      </c>
      <c r="F739" s="13">
        <v>1.097</v>
      </c>
      <c r="G739" s="10">
        <v>1.0306109999999999</v>
      </c>
    </row>
    <row r="740" spans="5:7" x14ac:dyDescent="0.15">
      <c r="E740" s="7">
        <f t="shared" si="9"/>
        <v>90.299999999999756</v>
      </c>
      <c r="F740" s="13">
        <v>1.097</v>
      </c>
      <c r="G740" s="10">
        <v>1.03034</v>
      </c>
    </row>
    <row r="741" spans="5:7" x14ac:dyDescent="0.15">
      <c r="E741" s="7">
        <f t="shared" si="9"/>
        <v>90.39999999999975</v>
      </c>
      <c r="F741" s="13">
        <v>1.0965</v>
      </c>
      <c r="G741" s="10">
        <v>1.030071</v>
      </c>
    </row>
    <row r="742" spans="5:7" x14ac:dyDescent="0.15">
      <c r="E742" s="7">
        <f t="shared" si="9"/>
        <v>90.499999999999744</v>
      </c>
      <c r="F742" s="13">
        <v>1.0959000000000001</v>
      </c>
      <c r="G742" s="10">
        <v>1.0299039999999999</v>
      </c>
    </row>
    <row r="743" spans="5:7" x14ac:dyDescent="0.15">
      <c r="E743" s="7">
        <f t="shared" si="9"/>
        <v>90.599999999999739</v>
      </c>
      <c r="F743" s="13">
        <v>1.0952999999999999</v>
      </c>
      <c r="G743" s="10">
        <v>1.0295380000000001</v>
      </c>
    </row>
    <row r="744" spans="5:7" x14ac:dyDescent="0.15">
      <c r="E744" s="7">
        <f t="shared" si="9"/>
        <v>90.699999999999733</v>
      </c>
      <c r="F744" s="13">
        <v>1.0947</v>
      </c>
      <c r="G744" s="10">
        <v>1.0292749999999999</v>
      </c>
    </row>
    <row r="745" spans="5:7" x14ac:dyDescent="0.15">
      <c r="E745" s="7">
        <f t="shared" si="9"/>
        <v>90.799999999999727</v>
      </c>
      <c r="F745" s="13">
        <v>1.0935999999999999</v>
      </c>
      <c r="G745" s="10">
        <v>1.02901</v>
      </c>
    </row>
    <row r="746" spans="5:7" x14ac:dyDescent="0.15">
      <c r="E746" s="7">
        <f t="shared" ref="E746:E761" si="10">SUM(E745+0.1)</f>
        <v>90.899999999999721</v>
      </c>
      <c r="F746" s="13">
        <v>1.093</v>
      </c>
      <c r="G746" s="10">
        <v>1.0287489999999999</v>
      </c>
    </row>
    <row r="747" spans="5:7" x14ac:dyDescent="0.15">
      <c r="E747" s="7">
        <f t="shared" si="10"/>
        <v>90.999999999999716</v>
      </c>
      <c r="F747" s="13">
        <v>1.0925</v>
      </c>
      <c r="G747" s="10">
        <v>1.028489</v>
      </c>
    </row>
    <row r="748" spans="5:7" x14ac:dyDescent="0.15">
      <c r="E748" s="7">
        <f t="shared" si="10"/>
        <v>91.09999999999971</v>
      </c>
      <c r="F748" s="13">
        <v>1.0919000000000001</v>
      </c>
      <c r="G748" s="10">
        <v>1.0282610000000001</v>
      </c>
    </row>
    <row r="749" spans="5:7" x14ac:dyDescent="0.15">
      <c r="E749" s="7">
        <f t="shared" si="10"/>
        <v>91.199999999999704</v>
      </c>
      <c r="F749" s="13">
        <v>1.0912999999999999</v>
      </c>
      <c r="G749" s="10">
        <v>1.0279739999999999</v>
      </c>
    </row>
    <row r="750" spans="5:7" x14ac:dyDescent="0.15">
      <c r="E750" s="7">
        <f t="shared" si="10"/>
        <v>91.299999999999699</v>
      </c>
      <c r="F750" s="13">
        <v>1.0908</v>
      </c>
      <c r="G750" s="10">
        <v>1.0277179999999999</v>
      </c>
    </row>
    <row r="751" spans="5:7" x14ac:dyDescent="0.15">
      <c r="E751" s="7">
        <f t="shared" si="10"/>
        <v>91.399999999999693</v>
      </c>
      <c r="F751" s="13">
        <v>1.0902000000000001</v>
      </c>
      <c r="G751" s="10">
        <v>1.0274650000000001</v>
      </c>
    </row>
    <row r="752" spans="5:7" x14ac:dyDescent="0.15">
      <c r="E752" s="7">
        <f t="shared" si="10"/>
        <v>91.499999999999687</v>
      </c>
      <c r="F752" s="13">
        <v>1.0896999999999999</v>
      </c>
      <c r="G752" s="10">
        <v>1.027212</v>
      </c>
    </row>
    <row r="753" spans="5:7" x14ac:dyDescent="0.15">
      <c r="E753" s="7">
        <f t="shared" si="10"/>
        <v>91.599999999999682</v>
      </c>
      <c r="F753" s="13">
        <v>1.0891</v>
      </c>
      <c r="G753" s="10">
        <v>1.0269809999999999</v>
      </c>
    </row>
    <row r="754" spans="5:7" x14ac:dyDescent="0.15">
      <c r="E754" s="7">
        <f t="shared" si="10"/>
        <v>91.699999999999676</v>
      </c>
      <c r="F754" s="13">
        <v>1.0886</v>
      </c>
      <c r="G754" s="10">
        <v>1.0267120000000001</v>
      </c>
    </row>
    <row r="755" spans="5:7" x14ac:dyDescent="0.15">
      <c r="E755" s="7">
        <f t="shared" si="10"/>
        <v>91.79999999999967</v>
      </c>
      <c r="F755" s="13">
        <v>1.0880000000000001</v>
      </c>
      <c r="G755" s="10">
        <v>1.026464</v>
      </c>
    </row>
    <row r="756" spans="5:7" x14ac:dyDescent="0.15">
      <c r="E756" s="7">
        <f t="shared" si="10"/>
        <v>91.899999999999665</v>
      </c>
      <c r="F756" s="13">
        <v>1.0874999999999999</v>
      </c>
      <c r="G756" s="10">
        <v>1.0262180000000001</v>
      </c>
    </row>
    <row r="757" spans="5:7" x14ac:dyDescent="0.15">
      <c r="E757" s="7">
        <f t="shared" si="10"/>
        <v>91.999999999999659</v>
      </c>
      <c r="F757" s="13">
        <v>1.087</v>
      </c>
      <c r="G757" s="10">
        <v>1.025973</v>
      </c>
    </row>
    <row r="758" spans="5:7" x14ac:dyDescent="0.15">
      <c r="E758" s="7">
        <f t="shared" si="10"/>
        <v>92.099999999999653</v>
      </c>
      <c r="F758" s="13">
        <v>1.0864</v>
      </c>
      <c r="G758" s="10">
        <v>1.0257289999999999</v>
      </c>
    </row>
    <row r="759" spans="5:7" x14ac:dyDescent="0.15">
      <c r="E759" s="7">
        <f t="shared" si="10"/>
        <v>92.199999999999648</v>
      </c>
      <c r="F759" s="13">
        <v>1.0859000000000001</v>
      </c>
      <c r="G759" s="10">
        <v>1.025487</v>
      </c>
    </row>
    <row r="760" spans="5:7" x14ac:dyDescent="0.15">
      <c r="E760" s="7">
        <f t="shared" si="10"/>
        <v>92.299999999999642</v>
      </c>
      <c r="F760" s="13">
        <v>1.0853999999999999</v>
      </c>
      <c r="G760" s="10">
        <v>1.0252460000000001</v>
      </c>
    </row>
    <row r="761" spans="5:7" x14ac:dyDescent="0.15">
      <c r="E761" s="7">
        <f t="shared" si="10"/>
        <v>92.399999999999636</v>
      </c>
      <c r="F761" s="13">
        <v>1.0848</v>
      </c>
      <c r="G761" s="10">
        <v>1.025007</v>
      </c>
    </row>
    <row r="762" spans="5:7" x14ac:dyDescent="0.15">
      <c r="E762" s="7">
        <f t="shared" ref="E762:E772" si="11">SUM(E761+0.1)</f>
        <v>92.499999999999631</v>
      </c>
      <c r="F762" s="13">
        <v>1.0843</v>
      </c>
      <c r="G762" s="10">
        <v>1.024769</v>
      </c>
    </row>
    <row r="763" spans="5:7" x14ac:dyDescent="0.15">
      <c r="E763" s="7">
        <f t="shared" si="11"/>
        <v>92.599999999999625</v>
      </c>
      <c r="F763" s="13">
        <v>1.0838000000000001</v>
      </c>
      <c r="G763" s="10">
        <v>1.0245329999999999</v>
      </c>
    </row>
    <row r="764" spans="5:7" x14ac:dyDescent="0.15">
      <c r="E764" s="7">
        <f t="shared" si="11"/>
        <v>92.699999999999619</v>
      </c>
      <c r="F764" s="13">
        <v>1.0832999999999999</v>
      </c>
      <c r="G764" s="10">
        <v>1.024295</v>
      </c>
    </row>
    <row r="765" spans="5:7" x14ac:dyDescent="0.15">
      <c r="E765" s="7">
        <f t="shared" si="11"/>
        <v>92.799999999999613</v>
      </c>
      <c r="F765" s="13">
        <v>1.0827</v>
      </c>
      <c r="G765" s="10">
        <v>1.0240659999999999</v>
      </c>
    </row>
    <row r="766" spans="5:7" x14ac:dyDescent="0.15">
      <c r="E766" s="7">
        <f t="shared" si="11"/>
        <v>92.899999999999608</v>
      </c>
      <c r="F766" s="13">
        <v>1.0822000000000001</v>
      </c>
      <c r="G766" s="10">
        <v>1.023833</v>
      </c>
    </row>
    <row r="767" spans="5:7" x14ac:dyDescent="0.15">
      <c r="E767" s="7">
        <f t="shared" si="11"/>
        <v>92.999999999999602</v>
      </c>
      <c r="F767" s="13">
        <v>1.0817000000000001</v>
      </c>
      <c r="G767" s="10">
        <v>1.0236019999999999</v>
      </c>
    </row>
    <row r="768" spans="5:7" x14ac:dyDescent="0.15">
      <c r="E768" s="7">
        <f t="shared" si="11"/>
        <v>93.099999999999596</v>
      </c>
      <c r="F768" s="13">
        <v>1.0811999999999999</v>
      </c>
      <c r="G768" s="10">
        <v>1.0233749999999999</v>
      </c>
    </row>
    <row r="769" spans="5:7" x14ac:dyDescent="0.15">
      <c r="E769" s="7">
        <f t="shared" si="11"/>
        <v>93.199999999999591</v>
      </c>
      <c r="F769" s="13">
        <v>1.0807</v>
      </c>
      <c r="G769" s="10">
        <v>1.023145</v>
      </c>
    </row>
    <row r="770" spans="5:7" x14ac:dyDescent="0.15">
      <c r="E770" s="7">
        <f t="shared" si="11"/>
        <v>93.299999999999585</v>
      </c>
      <c r="F770" s="13">
        <v>1.0802</v>
      </c>
      <c r="G770" s="10">
        <v>1.022918</v>
      </c>
    </row>
    <row r="771" spans="5:7" x14ac:dyDescent="0.15">
      <c r="E771" s="7">
        <f t="shared" si="11"/>
        <v>93.399999999999579</v>
      </c>
      <c r="F771" s="13">
        <v>1.0797000000000001</v>
      </c>
      <c r="G771" s="10">
        <v>1.0226930000000001</v>
      </c>
    </row>
    <row r="772" spans="5:7" x14ac:dyDescent="0.15">
      <c r="E772" s="7">
        <f t="shared" si="11"/>
        <v>93.499999999999574</v>
      </c>
      <c r="F772" s="13">
        <v>1.0791999999999999</v>
      </c>
      <c r="G772" s="10">
        <v>1.02247</v>
      </c>
    </row>
    <row r="773" spans="5:7" x14ac:dyDescent="0.15">
      <c r="E773" s="19">
        <v>93.6</v>
      </c>
      <c r="F773" s="21">
        <v>1.0787</v>
      </c>
      <c r="G773" s="10">
        <v>1.0222469999999999</v>
      </c>
    </row>
    <row r="774" spans="5:7" x14ac:dyDescent="0.15">
      <c r="E774" s="19">
        <v>93.7</v>
      </c>
      <c r="F774" s="21">
        <v>1.0782</v>
      </c>
      <c r="G774" s="10">
        <v>1.0022025000000001</v>
      </c>
    </row>
    <row r="775" spans="5:7" x14ac:dyDescent="0.15">
      <c r="E775" s="19">
        <v>93.8</v>
      </c>
      <c r="F775" s="21">
        <v>1.0777000000000001</v>
      </c>
      <c r="G775" s="10">
        <v>1.0216069999999999</v>
      </c>
    </row>
    <row r="776" spans="5:7" x14ac:dyDescent="0.15">
      <c r="E776" s="19">
        <v>93.9</v>
      </c>
      <c r="F776" s="21">
        <v>1.0771999999999999</v>
      </c>
      <c r="G776" s="10">
        <v>1.0215890000000001</v>
      </c>
    </row>
    <row r="777" spans="5:7" x14ac:dyDescent="0.15">
      <c r="E777" s="19">
        <v>94</v>
      </c>
      <c r="F777" s="21">
        <v>1.0767</v>
      </c>
      <c r="G777" s="10">
        <v>1.0213719999999999</v>
      </c>
    </row>
    <row r="778" spans="5:7" x14ac:dyDescent="0.15">
      <c r="E778" s="19">
        <v>94.1</v>
      </c>
      <c r="F778" s="21">
        <v>1.0762</v>
      </c>
      <c r="G778" s="10">
        <v>1.021156</v>
      </c>
    </row>
    <row r="779" spans="5:7" x14ac:dyDescent="0.15">
      <c r="E779" s="19">
        <v>94.2</v>
      </c>
      <c r="F779" s="21">
        <v>1.0757000000000001</v>
      </c>
      <c r="G779" s="10">
        <v>1.020942</v>
      </c>
    </row>
    <row r="780" spans="5:7" x14ac:dyDescent="0.15">
      <c r="E780" s="19">
        <v>94.3</v>
      </c>
      <c r="F780" s="21">
        <v>1.0751999999999999</v>
      </c>
      <c r="G780" s="10">
        <v>1.0207299999999999</v>
      </c>
    </row>
    <row r="781" spans="5:7" x14ac:dyDescent="0.15">
      <c r="E781" s="19">
        <v>94.4</v>
      </c>
      <c r="F781" s="21">
        <v>1.0747</v>
      </c>
      <c r="G781" s="10">
        <v>1.020616</v>
      </c>
    </row>
    <row r="782" spans="5:7" x14ac:dyDescent="0.15">
      <c r="E782" s="19">
        <v>94.5</v>
      </c>
      <c r="F782" s="21">
        <v>1.0743</v>
      </c>
      <c r="G782" s="10">
        <v>1.020303</v>
      </c>
    </row>
    <row r="783" spans="5:7" x14ac:dyDescent="0.15">
      <c r="E783" s="19">
        <v>94.6</v>
      </c>
      <c r="F783" s="21">
        <v>1.0738000000000001</v>
      </c>
      <c r="G783" s="10">
        <v>1.0200990000000001</v>
      </c>
    </row>
    <row r="784" spans="5:7" x14ac:dyDescent="0.15">
      <c r="E784" s="19">
        <v>94.7</v>
      </c>
      <c r="F784" s="21">
        <v>1.0732999999999999</v>
      </c>
      <c r="G784" s="10">
        <v>1.019892</v>
      </c>
    </row>
    <row r="785" spans="5:7" x14ac:dyDescent="0.15">
      <c r="E785" s="19">
        <v>94.8</v>
      </c>
      <c r="F785" s="21">
        <v>1.0728</v>
      </c>
      <c r="G785" s="10">
        <v>1.0198860000000001</v>
      </c>
    </row>
    <row r="786" spans="5:7" x14ac:dyDescent="0.15">
      <c r="E786" s="19">
        <v>94.9</v>
      </c>
      <c r="F786" s="21">
        <v>1.0724</v>
      </c>
      <c r="G786" s="10">
        <v>1.0194810000000001</v>
      </c>
    </row>
    <row r="787" spans="5:7" x14ac:dyDescent="0.15">
      <c r="E787" s="19">
        <v>95</v>
      </c>
      <c r="F787" s="21">
        <v>1.0719000000000001</v>
      </c>
      <c r="G787" s="10">
        <v>1.0192779999999999</v>
      </c>
    </row>
    <row r="788" spans="5:7" x14ac:dyDescent="0.15">
      <c r="E788" s="19">
        <v>95.1</v>
      </c>
      <c r="F788" s="21">
        <v>1.0713999999999999</v>
      </c>
      <c r="G788" s="10">
        <v>1.019075</v>
      </c>
    </row>
    <row r="789" spans="5:7" x14ac:dyDescent="0.15">
      <c r="E789" s="19">
        <v>95.2</v>
      </c>
      <c r="F789" s="21">
        <v>1.071</v>
      </c>
      <c r="G789" s="10">
        <v>1.018875</v>
      </c>
    </row>
    <row r="790" spans="5:7" x14ac:dyDescent="0.15">
      <c r="E790" s="19">
        <v>95.3</v>
      </c>
      <c r="F790" s="21">
        <v>1.0705</v>
      </c>
      <c r="G790" s="10">
        <v>1.018675</v>
      </c>
    </row>
    <row r="791" spans="5:7" x14ac:dyDescent="0.15">
      <c r="E791" s="19">
        <v>95.4</v>
      </c>
      <c r="F791" s="21">
        <v>1.07</v>
      </c>
      <c r="G791" s="10">
        <v>1.0184770000000001</v>
      </c>
    </row>
    <row r="792" spans="5:7" x14ac:dyDescent="0.15">
      <c r="E792" s="19">
        <v>95.5</v>
      </c>
      <c r="F792" s="21">
        <v>1.0696000000000001</v>
      </c>
      <c r="G792" s="10">
        <v>1.0182800000000001</v>
      </c>
    </row>
    <row r="793" spans="5:7" x14ac:dyDescent="0.15">
      <c r="E793" s="19">
        <v>95.6</v>
      </c>
      <c r="F793" s="21">
        <v>1.0690999999999999</v>
      </c>
      <c r="G793" s="10">
        <v>1.018084</v>
      </c>
    </row>
    <row r="794" spans="5:7" x14ac:dyDescent="0.15">
      <c r="E794" s="19">
        <v>95.7</v>
      </c>
      <c r="F794" s="21">
        <v>1.0687</v>
      </c>
      <c r="G794" s="10">
        <v>1.0179800000000001</v>
      </c>
    </row>
    <row r="795" spans="5:7" x14ac:dyDescent="0.15">
      <c r="E795" s="19">
        <v>95.8</v>
      </c>
      <c r="F795" s="21">
        <v>1.0682</v>
      </c>
      <c r="G795" s="10">
        <v>1.0176670000000001</v>
      </c>
    </row>
    <row r="796" spans="5:7" x14ac:dyDescent="0.15">
      <c r="E796" s="19">
        <v>95.9</v>
      </c>
      <c r="F796" s="21">
        <v>1.0678000000000001</v>
      </c>
      <c r="G796" s="10">
        <v>1.0175050000000001</v>
      </c>
    </row>
    <row r="797" spans="5:7" x14ac:dyDescent="0.15">
      <c r="E797" s="19">
        <v>96</v>
      </c>
      <c r="F797" s="21">
        <v>1.0672999999999999</v>
      </c>
      <c r="G797" s="10">
        <v>1.0173140000000001</v>
      </c>
    </row>
    <row r="798" spans="5:7" x14ac:dyDescent="0.15">
      <c r="E798" s="19">
        <v>96.1</v>
      </c>
      <c r="F798" s="21">
        <v>1.0669</v>
      </c>
      <c r="G798" s="10">
        <v>1.0171250000000001</v>
      </c>
    </row>
    <row r="799" spans="5:7" x14ac:dyDescent="0.15">
      <c r="E799" s="19">
        <v>96.2</v>
      </c>
      <c r="F799" s="21">
        <v>1.0664</v>
      </c>
      <c r="G799" s="10">
        <v>1.016937</v>
      </c>
    </row>
    <row r="800" spans="5:7" x14ac:dyDescent="0.15">
      <c r="E800" s="19">
        <v>96.3</v>
      </c>
      <c r="F800" s="21">
        <v>1.0660000000000001</v>
      </c>
      <c r="G800" s="10">
        <v>1.01675</v>
      </c>
    </row>
    <row r="801" spans="5:7" x14ac:dyDescent="0.15">
      <c r="E801" s="19">
        <v>96.4</v>
      </c>
      <c r="F801" s="21">
        <v>1.0656000000000001</v>
      </c>
      <c r="G801" s="10">
        <v>1.0165649999999999</v>
      </c>
    </row>
    <row r="802" spans="5:7" x14ac:dyDescent="0.15">
      <c r="E802" s="19">
        <v>96.5</v>
      </c>
      <c r="F802" s="21">
        <v>1.0650999999999999</v>
      </c>
      <c r="G802" s="10">
        <v>1.016381</v>
      </c>
    </row>
    <row r="803" spans="5:7" x14ac:dyDescent="0.15">
      <c r="E803" s="19">
        <v>96.6</v>
      </c>
      <c r="F803" s="21">
        <v>1.0647</v>
      </c>
      <c r="G803" s="10">
        <v>1.0161990000000001</v>
      </c>
    </row>
    <row r="804" spans="5:7" x14ac:dyDescent="0.15">
      <c r="E804" s="19">
        <v>96.7</v>
      </c>
      <c r="F804" s="21">
        <v>1.0642</v>
      </c>
      <c r="G804" s="10">
        <v>1.016016</v>
      </c>
    </row>
    <row r="805" spans="5:7" x14ac:dyDescent="0.15">
      <c r="E805" s="19">
        <v>96.8</v>
      </c>
      <c r="F805" s="21">
        <v>1.0638000000000001</v>
      </c>
      <c r="G805" s="10">
        <v>1.015835</v>
      </c>
    </row>
    <row r="806" spans="5:7" x14ac:dyDescent="0.15">
      <c r="E806" s="19">
        <v>96.9</v>
      </c>
      <c r="F806" s="21">
        <v>1.0633999999999999</v>
      </c>
      <c r="G806" s="10">
        <v>1.015668</v>
      </c>
    </row>
    <row r="807" spans="5:7" x14ac:dyDescent="0.15">
      <c r="E807" s="19">
        <v>97</v>
      </c>
      <c r="F807" s="21">
        <v>1.0629999999999999</v>
      </c>
      <c r="G807" s="10">
        <v>1.015479</v>
      </c>
    </row>
    <row r="808" spans="5:7" x14ac:dyDescent="0.15">
      <c r="E808" s="19">
        <v>97.1</v>
      </c>
      <c r="F808" s="21">
        <v>1.0625</v>
      </c>
      <c r="G808" s="10">
        <v>1.015301</v>
      </c>
    </row>
    <row r="809" spans="5:7" x14ac:dyDescent="0.15">
      <c r="E809" s="19">
        <v>97.2</v>
      </c>
      <c r="F809" s="21">
        <v>1.0621</v>
      </c>
      <c r="G809" s="10">
        <v>1.0181249999999999</v>
      </c>
    </row>
    <row r="810" spans="5:7" x14ac:dyDescent="0.15">
      <c r="E810" s="19">
        <v>97.3</v>
      </c>
      <c r="F810" s="21">
        <v>1.0617000000000001</v>
      </c>
      <c r="G810" s="10">
        <v>1.0149509999999999</v>
      </c>
    </row>
    <row r="811" spans="5:7" x14ac:dyDescent="0.15">
      <c r="E811" s="19">
        <v>97.4</v>
      </c>
      <c r="F811" s="21">
        <v>1.0612999999999999</v>
      </c>
      <c r="G811" s="10">
        <v>1.0147729999999999</v>
      </c>
    </row>
    <row r="812" spans="5:7" x14ac:dyDescent="0.15">
      <c r="E812" s="19">
        <v>97.5</v>
      </c>
      <c r="F812" s="21">
        <v>1.0609</v>
      </c>
      <c r="G812" s="10">
        <v>1.014686</v>
      </c>
    </row>
    <row r="813" spans="5:7" x14ac:dyDescent="0.15">
      <c r="E813" s="19">
        <v>97.6</v>
      </c>
      <c r="F813" s="21">
        <v>1.0604</v>
      </c>
      <c r="G813" s="10">
        <v>1.014435</v>
      </c>
    </row>
    <row r="814" spans="5:7" x14ac:dyDescent="0.15">
      <c r="E814" s="19">
        <v>97.7</v>
      </c>
      <c r="F814" s="21">
        <v>1.06</v>
      </c>
      <c r="G814" s="10">
        <v>1.014265</v>
      </c>
    </row>
    <row r="815" spans="5:7" x14ac:dyDescent="0.15">
      <c r="E815" s="19">
        <v>97.8</v>
      </c>
      <c r="F815" s="21">
        <v>1.0596000000000001</v>
      </c>
      <c r="G815" s="10">
        <v>1.014097</v>
      </c>
    </row>
    <row r="816" spans="5:7" x14ac:dyDescent="0.15">
      <c r="E816" s="19">
        <v>97.9</v>
      </c>
      <c r="F816" s="21">
        <v>1.0591999999999999</v>
      </c>
      <c r="G816" s="10">
        <v>1.0139320000000001</v>
      </c>
    </row>
    <row r="817" spans="5:7" x14ac:dyDescent="0.15">
      <c r="E817" s="19">
        <v>98</v>
      </c>
      <c r="F817" s="21">
        <v>1.0588</v>
      </c>
      <c r="G817" s="10">
        <v>1.013784</v>
      </c>
    </row>
    <row r="818" spans="5:7" x14ac:dyDescent="0.15">
      <c r="E818" s="19">
        <v>98.1</v>
      </c>
      <c r="F818" s="21">
        <v>1.0584</v>
      </c>
      <c r="G818" s="10">
        <v>1.0136989999999999</v>
      </c>
    </row>
    <row r="819" spans="5:7" x14ac:dyDescent="0.15">
      <c r="E819" s="19">
        <v>98.2</v>
      </c>
      <c r="F819" s="21">
        <v>1.0580000000000001</v>
      </c>
      <c r="G819" s="10">
        <v>1.0134879999999999</v>
      </c>
    </row>
    <row r="820" spans="5:7" x14ac:dyDescent="0.15">
      <c r="E820" s="19">
        <v>98.3</v>
      </c>
      <c r="F820" s="21">
        <v>1.0576000000000001</v>
      </c>
      <c r="G820" s="10">
        <v>1.0132749999999999</v>
      </c>
    </row>
    <row r="821" spans="5:7" x14ac:dyDescent="0.15">
      <c r="E821" s="19">
        <v>98.4</v>
      </c>
      <c r="F821" s="21">
        <v>1.0571999999999999</v>
      </c>
      <c r="G821" s="10">
        <v>1.01315</v>
      </c>
    </row>
    <row r="822" spans="5:7" x14ac:dyDescent="0.15">
      <c r="E822" s="19">
        <v>98.5</v>
      </c>
      <c r="F822" s="21">
        <v>1.0568</v>
      </c>
      <c r="G822" s="10">
        <v>1.0129809999999999</v>
      </c>
    </row>
    <row r="823" spans="5:7" x14ac:dyDescent="0.15">
      <c r="E823" s="19">
        <v>98.6</v>
      </c>
      <c r="F823" s="21">
        <v>1.0564</v>
      </c>
      <c r="G823" s="10">
        <v>1.0127919999999999</v>
      </c>
    </row>
    <row r="824" spans="5:7" x14ac:dyDescent="0.15">
      <c r="E824" s="19">
        <v>98.7</v>
      </c>
      <c r="F824" s="21">
        <v>1.056</v>
      </c>
      <c r="G824" s="10">
        <v>1.0126539999999999</v>
      </c>
    </row>
    <row r="825" spans="5:7" x14ac:dyDescent="0.15">
      <c r="E825" s="19">
        <v>98.8</v>
      </c>
      <c r="F825" s="21">
        <v>1.0556000000000001</v>
      </c>
      <c r="G825" s="10">
        <v>1.0124759999999999</v>
      </c>
    </row>
    <row r="826" spans="5:7" x14ac:dyDescent="0.15">
      <c r="E826" s="19">
        <v>98.9</v>
      </c>
      <c r="F826" s="21">
        <v>1.0551999999999999</v>
      </c>
      <c r="G826" s="10">
        <v>1.0123219999999999</v>
      </c>
    </row>
    <row r="827" spans="5:7" x14ac:dyDescent="0.15">
      <c r="E827" s="19">
        <v>99</v>
      </c>
      <c r="F827" s="21">
        <v>1.0548</v>
      </c>
      <c r="G827" s="10">
        <v>1.0121599999999999</v>
      </c>
    </row>
    <row r="828" spans="5:7" x14ac:dyDescent="0.15">
      <c r="E828" s="19">
        <v>99.1</v>
      </c>
      <c r="F828" s="21">
        <v>1.0544</v>
      </c>
      <c r="G828" s="10">
        <v>1.0120739999999999</v>
      </c>
    </row>
    <row r="829" spans="5:7" x14ac:dyDescent="0.15">
      <c r="E829" s="19">
        <v>99.2</v>
      </c>
      <c r="F829" s="21">
        <v>1.0541</v>
      </c>
      <c r="G829" s="10">
        <v>1.011892</v>
      </c>
    </row>
    <row r="830" spans="5:7" x14ac:dyDescent="0.15">
      <c r="E830" s="19">
        <v>99.3</v>
      </c>
      <c r="F830" s="21">
        <v>1.0537000000000001</v>
      </c>
      <c r="G830" s="10">
        <v>1.011711</v>
      </c>
    </row>
    <row r="831" spans="5:7" x14ac:dyDescent="0.15">
      <c r="E831" s="19">
        <v>99.4</v>
      </c>
      <c r="F831" s="21">
        <v>1.0532999999999999</v>
      </c>
      <c r="G831" s="10">
        <v>1.0115620000000001</v>
      </c>
    </row>
    <row r="832" spans="5:7" x14ac:dyDescent="0.15">
      <c r="E832" s="19">
        <v>99.5</v>
      </c>
      <c r="F832" s="21">
        <v>1.0528999999999999</v>
      </c>
      <c r="G832" s="10">
        <v>1.0114129999999999</v>
      </c>
    </row>
    <row r="833" spans="5:7" x14ac:dyDescent="0.15">
      <c r="E833" s="19">
        <v>99.6</v>
      </c>
      <c r="F833" s="21">
        <v>1.0525</v>
      </c>
      <c r="G833" s="10">
        <v>1.0112650000000001</v>
      </c>
    </row>
    <row r="834" spans="5:7" x14ac:dyDescent="0.15">
      <c r="E834" s="19">
        <v>99.7</v>
      </c>
      <c r="F834" s="21">
        <v>1.0522</v>
      </c>
      <c r="G834" s="10">
        <v>1.0111190000000001</v>
      </c>
    </row>
    <row r="835" spans="5:7" x14ac:dyDescent="0.15">
      <c r="E835" s="19">
        <v>99.8</v>
      </c>
      <c r="F835" s="21">
        <v>1.0518000000000001</v>
      </c>
      <c r="G835" s="10">
        <v>1.010974</v>
      </c>
    </row>
    <row r="836" spans="5:7" x14ac:dyDescent="0.15">
      <c r="E836" s="19">
        <v>99.9</v>
      </c>
      <c r="F836" s="21">
        <v>1.0513999999999999</v>
      </c>
      <c r="G836" s="10">
        <v>1.010829</v>
      </c>
    </row>
    <row r="837" spans="5:7" x14ac:dyDescent="0.15">
      <c r="E837" s="19">
        <v>100</v>
      </c>
      <c r="F837" s="21">
        <v>1.0509999999999999</v>
      </c>
      <c r="G837" s="10">
        <v>1.010686</v>
      </c>
    </row>
    <row r="838" spans="5:7" x14ac:dyDescent="0.15">
      <c r="E838" s="19">
        <v>100.1</v>
      </c>
      <c r="F838" s="21">
        <v>1.0507</v>
      </c>
      <c r="G838" s="10">
        <v>1.0105440000000001</v>
      </c>
    </row>
    <row r="839" spans="5:7" x14ac:dyDescent="0.15">
      <c r="E839" s="19">
        <v>100.2</v>
      </c>
      <c r="F839" s="21">
        <v>1.0503</v>
      </c>
      <c r="G839" s="10">
        <v>1.01403</v>
      </c>
    </row>
    <row r="840" spans="5:7" x14ac:dyDescent="0.15">
      <c r="E840" s="19">
        <v>100.3</v>
      </c>
      <c r="F840" s="21">
        <v>1.0499000000000001</v>
      </c>
      <c r="G840" s="10">
        <v>1.0102640000000001</v>
      </c>
    </row>
    <row r="841" spans="5:7" x14ac:dyDescent="0.15">
      <c r="E841" s="19">
        <v>100.4</v>
      </c>
      <c r="F841" s="21">
        <v>1.0496000000000001</v>
      </c>
      <c r="G841" s="10">
        <v>1.0101249999999999</v>
      </c>
    </row>
    <row r="842" spans="5:7" x14ac:dyDescent="0.15">
      <c r="E842" s="19">
        <v>100.5</v>
      </c>
      <c r="F842" s="21">
        <v>1.0491999999999999</v>
      </c>
      <c r="G842" s="10">
        <v>1.009987</v>
      </c>
    </row>
    <row r="843" spans="5:7" x14ac:dyDescent="0.15">
      <c r="E843" s="19">
        <v>100.6</v>
      </c>
      <c r="F843" s="21">
        <v>1.0488999999999999</v>
      </c>
      <c r="G843" s="10">
        <v>1.0098510000000001</v>
      </c>
    </row>
    <row r="844" spans="5:7" x14ac:dyDescent="0.15">
      <c r="E844" s="19">
        <v>100.7</v>
      </c>
      <c r="F844" s="21">
        <v>1.0485</v>
      </c>
      <c r="G844" s="10">
        <v>1.0097160000000001</v>
      </c>
    </row>
    <row r="845" spans="5:7" x14ac:dyDescent="0.15">
      <c r="E845" s="19">
        <v>100.8</v>
      </c>
      <c r="F845" s="21">
        <v>1.0481</v>
      </c>
      <c r="G845" s="10">
        <v>1.0095810000000001</v>
      </c>
    </row>
    <row r="846" spans="5:7" x14ac:dyDescent="0.15">
      <c r="E846" s="19">
        <v>100.9</v>
      </c>
      <c r="F846" s="21">
        <v>1.0478000000000001</v>
      </c>
      <c r="G846" s="10">
        <v>1.0094479999999999</v>
      </c>
    </row>
    <row r="847" spans="5:7" x14ac:dyDescent="0.15">
      <c r="E847" s="19">
        <v>101</v>
      </c>
      <c r="F847" s="21">
        <v>1.0474000000000001</v>
      </c>
      <c r="G847" s="10">
        <v>1.0093160000000001</v>
      </c>
    </row>
    <row r="848" spans="5:7" x14ac:dyDescent="0.15">
      <c r="E848" s="19">
        <v>101.1</v>
      </c>
      <c r="F848" s="21">
        <v>1.0470999999999999</v>
      </c>
      <c r="G848" s="10">
        <v>1.009185</v>
      </c>
    </row>
    <row r="849" spans="5:7" x14ac:dyDescent="0.15">
      <c r="E849" s="19">
        <v>101.2</v>
      </c>
      <c r="F849" s="21">
        <v>1.0467</v>
      </c>
      <c r="G849" s="10">
        <v>1.009055</v>
      </c>
    </row>
    <row r="850" spans="5:7" x14ac:dyDescent="0.15">
      <c r="E850" s="19">
        <v>101.3</v>
      </c>
      <c r="F850" s="21">
        <v>1.0464</v>
      </c>
      <c r="G850" s="10">
        <v>1.0099260000000001</v>
      </c>
    </row>
    <row r="851" spans="5:7" x14ac:dyDescent="0.15">
      <c r="E851" s="19">
        <v>101.4</v>
      </c>
      <c r="F851" s="21">
        <v>1.046</v>
      </c>
      <c r="G851" s="10">
        <v>1.0087980000000001</v>
      </c>
    </row>
    <row r="852" spans="5:7" x14ac:dyDescent="0.15">
      <c r="E852" s="19">
        <v>101.5</v>
      </c>
      <c r="F852" s="21">
        <v>1.0457000000000001</v>
      </c>
      <c r="G852" s="10">
        <v>1.0086710000000001</v>
      </c>
    </row>
    <row r="853" spans="5:7" x14ac:dyDescent="0.15">
      <c r="E853" s="19">
        <v>101.6</v>
      </c>
      <c r="F853" s="21">
        <v>1.0454000000000001</v>
      </c>
      <c r="G853" s="10">
        <v>1.008545</v>
      </c>
    </row>
    <row r="854" spans="5:7" x14ac:dyDescent="0.15">
      <c r="E854" s="19">
        <v>101.7</v>
      </c>
      <c r="F854" s="21">
        <v>1.0449999999999999</v>
      </c>
      <c r="G854" s="10">
        <v>1.008421</v>
      </c>
    </row>
    <row r="855" spans="5:7" x14ac:dyDescent="0.15">
      <c r="E855" s="19">
        <v>101.8</v>
      </c>
      <c r="F855" s="21">
        <v>1.0447</v>
      </c>
      <c r="G855" s="10">
        <v>1.008297</v>
      </c>
    </row>
    <row r="856" spans="5:7" x14ac:dyDescent="0.15">
      <c r="E856" s="19">
        <v>101.9</v>
      </c>
      <c r="F856" s="21">
        <v>1.0443</v>
      </c>
      <c r="G856" s="10">
        <v>1.0081739999999999</v>
      </c>
    </row>
    <row r="857" spans="5:7" x14ac:dyDescent="0.15">
      <c r="E857" s="19">
        <v>102</v>
      </c>
      <c r="F857" s="21">
        <v>1.044</v>
      </c>
      <c r="G857" s="10">
        <v>1.008059</v>
      </c>
    </row>
    <row r="858" spans="5:7" x14ac:dyDescent="0.15">
      <c r="E858" s="19">
        <v>102.1</v>
      </c>
      <c r="F858" s="21">
        <v>1.0437000000000001</v>
      </c>
      <c r="G858" s="10">
        <v>1.0079320000000001</v>
      </c>
    </row>
    <row r="859" spans="5:7" x14ac:dyDescent="0.15">
      <c r="E859" s="19">
        <v>102.2</v>
      </c>
      <c r="F859" s="21">
        <v>1.0432999999999999</v>
      </c>
      <c r="G859" s="10">
        <v>1.0078180000000001</v>
      </c>
    </row>
    <row r="860" spans="5:7" x14ac:dyDescent="0.15">
      <c r="E860" s="19">
        <v>102.3</v>
      </c>
      <c r="F860" s="21">
        <v>1.0429999999999999</v>
      </c>
      <c r="G860" s="10">
        <v>1.0076940000000001</v>
      </c>
    </row>
    <row r="861" spans="5:7" x14ac:dyDescent="0.15">
      <c r="E861" s="19">
        <v>102.4</v>
      </c>
      <c r="F861" s="21">
        <v>1.0427</v>
      </c>
      <c r="G861" s="10">
        <v>1.0075769999999999</v>
      </c>
    </row>
    <row r="862" spans="5:7" x14ac:dyDescent="0.15">
      <c r="E862" s="19">
        <v>102.5</v>
      </c>
      <c r="F862" s="21">
        <v>1.0424</v>
      </c>
      <c r="G862" s="10">
        <v>1.00746</v>
      </c>
    </row>
    <row r="863" spans="5:7" x14ac:dyDescent="0.15">
      <c r="E863" s="19">
        <v>102.6</v>
      </c>
      <c r="F863" s="21">
        <v>1.042</v>
      </c>
      <c r="G863" s="10">
        <v>1.0073449999999999</v>
      </c>
    </row>
    <row r="864" spans="5:7" x14ac:dyDescent="0.15">
      <c r="E864" s="19">
        <v>102.7</v>
      </c>
      <c r="F864" s="21">
        <v>1.0417000000000001</v>
      </c>
      <c r="G864" s="10">
        <v>1.0072300000000001</v>
      </c>
    </row>
    <row r="865" spans="5:7" x14ac:dyDescent="0.15">
      <c r="E865" s="19">
        <v>102.8</v>
      </c>
      <c r="F865" s="21">
        <v>1.0414000000000001</v>
      </c>
      <c r="G865" s="10">
        <v>1.007117</v>
      </c>
    </row>
    <row r="866" spans="5:7" x14ac:dyDescent="0.15">
      <c r="E866" s="19">
        <v>102.9</v>
      </c>
      <c r="F866" s="21">
        <v>1.0410999999999999</v>
      </c>
      <c r="G866" s="10">
        <v>1.0070060000000001</v>
      </c>
    </row>
    <row r="867" spans="5:7" x14ac:dyDescent="0.15">
      <c r="E867" s="19">
        <v>103</v>
      </c>
      <c r="F867" s="21">
        <v>1.0407</v>
      </c>
      <c r="G867" s="10">
        <v>1.00688</v>
      </c>
    </row>
    <row r="868" spans="5:7" x14ac:dyDescent="0.15">
      <c r="E868" s="19">
        <v>103.1</v>
      </c>
      <c r="F868" s="21">
        <v>1.0404</v>
      </c>
      <c r="G868" s="10">
        <v>1.00678</v>
      </c>
    </row>
    <row r="869" spans="5:7" x14ac:dyDescent="0.15">
      <c r="E869" s="19">
        <v>103.2</v>
      </c>
      <c r="F869" s="21">
        <v>1.0401</v>
      </c>
      <c r="G869" s="10">
        <v>1.0066740000000001</v>
      </c>
    </row>
    <row r="870" spans="5:7" x14ac:dyDescent="0.15">
      <c r="E870" s="19">
        <v>103.3</v>
      </c>
      <c r="F870" s="21">
        <v>1.0398000000000001</v>
      </c>
      <c r="G870" s="10">
        <v>1.0065649999999999</v>
      </c>
    </row>
    <row r="871" spans="5:7" x14ac:dyDescent="0.15">
      <c r="E871" s="19">
        <v>103.4</v>
      </c>
      <c r="F871" s="21">
        <v>1.0395000000000001</v>
      </c>
      <c r="G871" s="10">
        <v>1.0064580000000001</v>
      </c>
    </row>
    <row r="872" spans="5:7" x14ac:dyDescent="0.15">
      <c r="E872" s="19">
        <v>103.5</v>
      </c>
      <c r="F872" s="21">
        <v>1.0391999999999999</v>
      </c>
      <c r="G872" s="10">
        <v>1.006392</v>
      </c>
    </row>
    <row r="873" spans="5:7" x14ac:dyDescent="0.15">
      <c r="E873" s="19">
        <v>103.6</v>
      </c>
      <c r="F873" s="21">
        <v>1.0388999999999999</v>
      </c>
      <c r="G873" s="10">
        <v>1.006246</v>
      </c>
    </row>
    <row r="874" spans="5:7" x14ac:dyDescent="0.15">
      <c r="E874" s="19">
        <v>103.7</v>
      </c>
      <c r="F874" s="21">
        <v>1.0386</v>
      </c>
      <c r="G874" s="10">
        <v>1.0061420000000001</v>
      </c>
    </row>
    <row r="875" spans="5:7" x14ac:dyDescent="0.15">
      <c r="E875" s="19">
        <v>103.8</v>
      </c>
      <c r="F875" s="21">
        <v>1.0383</v>
      </c>
      <c r="G875" s="10">
        <v>1.0060389999999999</v>
      </c>
    </row>
    <row r="876" spans="5:7" x14ac:dyDescent="0.15">
      <c r="E876" s="19">
        <v>103.9</v>
      </c>
      <c r="F876" s="21">
        <v>1.038</v>
      </c>
      <c r="G876" s="10">
        <v>1.0059359999999999</v>
      </c>
    </row>
    <row r="877" spans="5:7" x14ac:dyDescent="0.15">
      <c r="E877" s="19">
        <v>104</v>
      </c>
      <c r="F877" s="21">
        <v>1.0376000000000001</v>
      </c>
      <c r="G877" s="10">
        <v>1.005835</v>
      </c>
    </row>
    <row r="878" spans="5:7" x14ac:dyDescent="0.15">
      <c r="E878" s="19">
        <v>104.1</v>
      </c>
      <c r="F878" s="21">
        <v>1.0373000000000001</v>
      </c>
      <c r="G878" s="10">
        <v>1.005735</v>
      </c>
    </row>
    <row r="879" spans="5:7" x14ac:dyDescent="0.15">
      <c r="E879" s="19">
        <v>104.2</v>
      </c>
      <c r="F879" s="21">
        <v>1.0369999999999999</v>
      </c>
      <c r="G879" s="10">
        <v>1.0056350000000001</v>
      </c>
    </row>
    <row r="880" spans="5:7" x14ac:dyDescent="0.15">
      <c r="E880" s="19">
        <v>104.3</v>
      </c>
      <c r="F880" s="21">
        <v>1.0367</v>
      </c>
      <c r="G880" s="10">
        <v>1.0055369999999999</v>
      </c>
    </row>
    <row r="881" spans="5:7" x14ac:dyDescent="0.15">
      <c r="E881" s="19">
        <v>104.4</v>
      </c>
      <c r="F881" s="21">
        <v>1.0365</v>
      </c>
      <c r="G881" s="10">
        <v>1.005439</v>
      </c>
    </row>
    <row r="882" spans="5:7" x14ac:dyDescent="0.15">
      <c r="E882" s="19">
        <v>104.5</v>
      </c>
      <c r="F882" s="21">
        <v>1.0362</v>
      </c>
      <c r="G882" s="10">
        <v>1.0053430000000001</v>
      </c>
    </row>
    <row r="883" spans="5:7" x14ac:dyDescent="0.15">
      <c r="E883" s="19">
        <v>104.6</v>
      </c>
      <c r="F883" s="21">
        <v>1.0359</v>
      </c>
      <c r="G883" s="10">
        <v>1.005247</v>
      </c>
    </row>
    <row r="884" spans="5:7" x14ac:dyDescent="0.15">
      <c r="E884" s="19">
        <v>104.7</v>
      </c>
      <c r="F884" s="21">
        <v>1.0356000000000001</v>
      </c>
      <c r="G884" s="10">
        <v>1.005152</v>
      </c>
    </row>
    <row r="885" spans="5:7" x14ac:dyDescent="0.15">
      <c r="E885" s="19">
        <v>104.8</v>
      </c>
      <c r="F885" s="21">
        <v>1.0353000000000001</v>
      </c>
      <c r="G885" s="10">
        <v>1.0050589999999999</v>
      </c>
    </row>
    <row r="886" spans="5:7" x14ac:dyDescent="0.15">
      <c r="E886" s="19">
        <v>104.9</v>
      </c>
      <c r="F886" s="21">
        <v>1.0349999999999999</v>
      </c>
      <c r="G886" s="10">
        <v>1.004966</v>
      </c>
    </row>
    <row r="887" spans="5:7" x14ac:dyDescent="0.15">
      <c r="E887" s="19">
        <v>105</v>
      </c>
      <c r="F887" s="21">
        <v>1.0347</v>
      </c>
      <c r="G887" s="10">
        <v>1.004874</v>
      </c>
    </row>
    <row r="888" spans="5:7" x14ac:dyDescent="0.15">
      <c r="E888" s="19">
        <v>105.1</v>
      </c>
      <c r="F888" s="21">
        <v>1.0344</v>
      </c>
      <c r="G888" s="10">
        <v>1.004783</v>
      </c>
    </row>
    <row r="889" spans="5:7" x14ac:dyDescent="0.15">
      <c r="E889" s="19">
        <v>105.2</v>
      </c>
      <c r="F889" s="21">
        <v>1.0341</v>
      </c>
      <c r="G889" s="10">
        <v>1.004694</v>
      </c>
    </row>
    <row r="890" spans="5:7" x14ac:dyDescent="0.15">
      <c r="E890" s="19">
        <v>105.3</v>
      </c>
      <c r="F890" s="21">
        <v>1.0339</v>
      </c>
      <c r="G890" s="10">
        <v>1.0046060000000001</v>
      </c>
    </row>
    <row r="891" spans="5:7" x14ac:dyDescent="0.15">
      <c r="E891" s="19">
        <v>105.4</v>
      </c>
      <c r="F891" s="21">
        <v>1.0336000000000001</v>
      </c>
      <c r="G891" s="10">
        <v>1.0045170000000001</v>
      </c>
    </row>
    <row r="892" spans="5:7" x14ac:dyDescent="0.15">
      <c r="E892" s="19">
        <v>105.5</v>
      </c>
      <c r="F892" s="21">
        <v>1.0333000000000001</v>
      </c>
      <c r="G892" s="10">
        <v>1.0044299999999999</v>
      </c>
    </row>
    <row r="893" spans="5:7" x14ac:dyDescent="0.15">
      <c r="E893" s="19">
        <v>105.6</v>
      </c>
      <c r="F893" s="21">
        <v>1.0329999999999999</v>
      </c>
      <c r="G893" s="10">
        <v>1.004343</v>
      </c>
    </row>
    <row r="894" spans="5:7" x14ac:dyDescent="0.15">
      <c r="E894" s="19">
        <v>105.7</v>
      </c>
      <c r="F894" s="21">
        <v>1.0327</v>
      </c>
      <c r="G894" s="10">
        <v>1.0042549999999999</v>
      </c>
    </row>
    <row r="895" spans="5:7" x14ac:dyDescent="0.15">
      <c r="E895" s="19">
        <v>105.8</v>
      </c>
      <c r="F895" s="21">
        <v>1.0325</v>
      </c>
      <c r="G895" s="10">
        <v>1.0041739999999999</v>
      </c>
    </row>
    <row r="896" spans="5:7" x14ac:dyDescent="0.15">
      <c r="E896" s="19">
        <v>105.9</v>
      </c>
      <c r="F896" s="21">
        <v>1.0322</v>
      </c>
      <c r="G896" s="10">
        <v>1.0040910000000001</v>
      </c>
    </row>
    <row r="897" spans="5:7" x14ac:dyDescent="0.15">
      <c r="E897" s="19">
        <v>106</v>
      </c>
      <c r="F897" s="21">
        <v>1.0319</v>
      </c>
      <c r="G897" s="10">
        <v>1.004008</v>
      </c>
    </row>
    <row r="898" spans="5:7" x14ac:dyDescent="0.15">
      <c r="E898" s="19">
        <v>106.1</v>
      </c>
      <c r="F898" s="21">
        <v>1.0316000000000001</v>
      </c>
      <c r="G898" s="10">
        <v>1.003927</v>
      </c>
    </row>
    <row r="899" spans="5:7" x14ac:dyDescent="0.15">
      <c r="E899" s="19">
        <v>106.2</v>
      </c>
      <c r="F899" s="21">
        <v>1.0314000000000001</v>
      </c>
      <c r="G899" s="10">
        <v>1.003846</v>
      </c>
    </row>
    <row r="900" spans="5:7" x14ac:dyDescent="0.15">
      <c r="E900" s="19">
        <v>106.3</v>
      </c>
      <c r="F900" s="21">
        <v>1.0310999999999999</v>
      </c>
      <c r="G900" s="10">
        <v>1.0037670000000001</v>
      </c>
    </row>
    <row r="901" spans="5:7" x14ac:dyDescent="0.15">
      <c r="E901" s="19">
        <v>106.4</v>
      </c>
      <c r="F901" s="21">
        <v>1.0307999999999999</v>
      </c>
      <c r="G901" s="10">
        <v>1.0036879999999999</v>
      </c>
    </row>
    <row r="902" spans="5:7" x14ac:dyDescent="0.15">
      <c r="E902" s="19">
        <v>106.5</v>
      </c>
      <c r="F902" s="21">
        <v>1.0306</v>
      </c>
      <c r="G902" s="10">
        <v>1.0036099999999999</v>
      </c>
    </row>
    <row r="903" spans="5:7" x14ac:dyDescent="0.15">
      <c r="E903" s="19">
        <v>106.6</v>
      </c>
      <c r="F903" s="21">
        <v>1.0303</v>
      </c>
      <c r="G903" s="10">
        <v>1.0035860000000001</v>
      </c>
    </row>
    <row r="904" spans="5:7" x14ac:dyDescent="0.15">
      <c r="E904" s="19">
        <v>106.7</v>
      </c>
      <c r="F904" s="21">
        <v>1.03</v>
      </c>
      <c r="G904" s="10">
        <v>1.003457</v>
      </c>
    </row>
    <row r="905" spans="5:7" x14ac:dyDescent="0.15">
      <c r="E905" s="19">
        <v>106.8</v>
      </c>
      <c r="F905" s="21">
        <v>1.0298</v>
      </c>
      <c r="G905" s="10">
        <v>1.003382</v>
      </c>
    </row>
    <row r="906" spans="5:7" x14ac:dyDescent="0.15">
      <c r="E906" s="19">
        <v>106.9</v>
      </c>
      <c r="F906" s="21">
        <v>1.0295000000000001</v>
      </c>
      <c r="G906" s="10">
        <v>1.0033080000000001</v>
      </c>
    </row>
    <row r="907" spans="5:7" x14ac:dyDescent="0.15">
      <c r="E907" s="19">
        <v>107</v>
      </c>
      <c r="F907" s="21">
        <v>1.0293000000000001</v>
      </c>
      <c r="G907" s="10">
        <v>1.003234</v>
      </c>
    </row>
    <row r="908" spans="5:7" x14ac:dyDescent="0.15">
      <c r="E908" s="19">
        <v>107.1</v>
      </c>
      <c r="F908" s="21">
        <v>1.0289999999999999</v>
      </c>
      <c r="G908" s="10">
        <v>1.0031620000000001</v>
      </c>
    </row>
    <row r="909" spans="5:7" x14ac:dyDescent="0.15">
      <c r="E909" s="19">
        <v>107.2</v>
      </c>
      <c r="F909" s="21">
        <v>1.0287999999999999</v>
      </c>
      <c r="G909" s="10">
        <v>1.0030300000000001</v>
      </c>
    </row>
    <row r="910" spans="5:7" x14ac:dyDescent="0.15">
      <c r="E910" s="19">
        <v>107.3</v>
      </c>
      <c r="F910" s="21">
        <v>1.0285</v>
      </c>
      <c r="G910" s="10">
        <v>1.00302</v>
      </c>
    </row>
    <row r="911" spans="5:7" x14ac:dyDescent="0.15">
      <c r="E911" s="19">
        <v>107.4</v>
      </c>
      <c r="F911" s="21">
        <v>1.0282</v>
      </c>
      <c r="G911" s="10">
        <v>1.0029300000000001</v>
      </c>
    </row>
    <row r="912" spans="5:7" x14ac:dyDescent="0.15">
      <c r="E912" s="19">
        <v>107.5</v>
      </c>
      <c r="F912" s="21">
        <v>1.028</v>
      </c>
      <c r="G912" s="10">
        <v>1.0028809999999999</v>
      </c>
    </row>
    <row r="913" spans="5:7" x14ac:dyDescent="0.15">
      <c r="E913" s="19">
        <v>107.6</v>
      </c>
      <c r="F913" s="21">
        <v>1.0277000000000001</v>
      </c>
      <c r="G913" s="10">
        <v>1.002813</v>
      </c>
    </row>
    <row r="914" spans="5:7" x14ac:dyDescent="0.15">
      <c r="E914" s="19">
        <v>107.7</v>
      </c>
      <c r="F914" s="21">
        <v>1.0275000000000001</v>
      </c>
      <c r="G914" s="10">
        <v>1.0027459999999999</v>
      </c>
    </row>
    <row r="915" spans="5:7" x14ac:dyDescent="0.15">
      <c r="E915" s="19">
        <v>107.8</v>
      </c>
      <c r="F915" s="21">
        <v>1.0273000000000001</v>
      </c>
      <c r="G915" s="10">
        <v>1.00268</v>
      </c>
    </row>
    <row r="916" spans="5:7" x14ac:dyDescent="0.15">
      <c r="E916" s="19">
        <v>107.9</v>
      </c>
      <c r="F916" s="21">
        <v>1.0269999999999999</v>
      </c>
      <c r="G916" s="10">
        <v>1.0026139999999999</v>
      </c>
    </row>
    <row r="917" spans="5:7" x14ac:dyDescent="0.15">
      <c r="E917" s="19">
        <v>108</v>
      </c>
      <c r="F917" s="21">
        <v>1.0267999999999999</v>
      </c>
      <c r="G917" s="10">
        <v>1.0025500000000001</v>
      </c>
    </row>
    <row r="918" spans="5:7" x14ac:dyDescent="0.15">
      <c r="E918" s="19">
        <v>108.1</v>
      </c>
      <c r="F918" s="21">
        <v>1.0265</v>
      </c>
      <c r="G918" s="10">
        <v>1.002486</v>
      </c>
    </row>
    <row r="919" spans="5:7" x14ac:dyDescent="0.15">
      <c r="E919" s="19">
        <v>108.2</v>
      </c>
      <c r="F919" s="21">
        <v>1.0263</v>
      </c>
      <c r="G919" s="10">
        <v>1.0024230000000001</v>
      </c>
    </row>
    <row r="920" spans="5:7" x14ac:dyDescent="0.15">
      <c r="E920" s="19">
        <v>108.3</v>
      </c>
      <c r="F920" s="21">
        <v>1.026</v>
      </c>
      <c r="G920" s="10">
        <v>1.002381</v>
      </c>
    </row>
    <row r="921" spans="5:7" x14ac:dyDescent="0.15">
      <c r="E921" s="19">
        <v>108.4</v>
      </c>
      <c r="F921" s="21">
        <v>1.0258</v>
      </c>
      <c r="G921" s="10">
        <v>1.0023</v>
      </c>
    </row>
    <row r="922" spans="5:7" x14ac:dyDescent="0.15">
      <c r="E922" s="19">
        <v>108.5</v>
      </c>
      <c r="F922" s="21">
        <v>1.0256000000000001</v>
      </c>
      <c r="G922" s="10">
        <v>1.00224</v>
      </c>
    </row>
    <row r="923" spans="5:7" x14ac:dyDescent="0.15">
      <c r="E923" s="19">
        <v>108.6</v>
      </c>
      <c r="F923" s="21">
        <v>1.0253000000000001</v>
      </c>
      <c r="G923" s="10">
        <v>1.002181</v>
      </c>
    </row>
    <row r="924" spans="5:7" x14ac:dyDescent="0.15">
      <c r="E924" s="19">
        <v>108.7</v>
      </c>
      <c r="F924" s="21">
        <v>1.0250999999999999</v>
      </c>
      <c r="G924" s="10">
        <v>1.002122</v>
      </c>
    </row>
    <row r="925" spans="5:7" x14ac:dyDescent="0.15">
      <c r="E925" s="19">
        <v>108.8</v>
      </c>
      <c r="F925" s="21">
        <v>1.0248999999999999</v>
      </c>
      <c r="G925" s="10">
        <v>1.002065</v>
      </c>
    </row>
    <row r="926" spans="5:7" x14ac:dyDescent="0.15">
      <c r="E926" s="19">
        <v>108.9</v>
      </c>
      <c r="F926" s="21">
        <v>1.0246</v>
      </c>
      <c r="G926" s="10">
        <v>1.002008</v>
      </c>
    </row>
    <row r="927" spans="5:7" x14ac:dyDescent="0.15">
      <c r="E927" s="19">
        <v>109</v>
      </c>
      <c r="F927" s="21">
        <v>1.0244</v>
      </c>
      <c r="G927" s="10">
        <v>1.0019819999999999</v>
      </c>
    </row>
    <row r="928" spans="5:7" x14ac:dyDescent="0.15">
      <c r="E928" s="19">
        <v>109.1</v>
      </c>
      <c r="F928" s="21">
        <v>1.0242</v>
      </c>
      <c r="G928" s="10">
        <v>1.001897</v>
      </c>
    </row>
    <row r="929" spans="5:7" x14ac:dyDescent="0.15">
      <c r="E929" s="19">
        <v>109.2</v>
      </c>
      <c r="F929" s="21">
        <v>1.0239</v>
      </c>
      <c r="G929" s="10">
        <v>1.001843</v>
      </c>
    </row>
    <row r="930" spans="5:7" x14ac:dyDescent="0.15">
      <c r="E930" s="19">
        <v>109.3</v>
      </c>
      <c r="F930" s="21">
        <v>1.0237000000000001</v>
      </c>
      <c r="G930" s="10">
        <v>1.001789</v>
      </c>
    </row>
    <row r="931" spans="5:7" x14ac:dyDescent="0.15">
      <c r="E931" s="19">
        <v>109.4</v>
      </c>
      <c r="F931" s="21">
        <v>1.0235000000000001</v>
      </c>
      <c r="G931" s="10">
        <v>1.0017370000000001</v>
      </c>
    </row>
    <row r="932" spans="5:7" x14ac:dyDescent="0.15">
      <c r="E932" s="19">
        <v>109.5</v>
      </c>
      <c r="F932" s="21">
        <v>1.0233000000000001</v>
      </c>
      <c r="G932" s="10">
        <v>1.0016849999999999</v>
      </c>
    </row>
    <row r="933" spans="5:7" x14ac:dyDescent="0.15">
      <c r="E933" s="19">
        <v>109.6</v>
      </c>
      <c r="F933" s="21">
        <v>1.0229999999999999</v>
      </c>
      <c r="G933" s="10">
        <v>1.0016339999999999</v>
      </c>
    </row>
    <row r="934" spans="5:7" x14ac:dyDescent="0.15">
      <c r="E934" s="19">
        <v>109.7</v>
      </c>
      <c r="F934" s="21">
        <v>1.0227999999999999</v>
      </c>
      <c r="G934" s="10">
        <v>1.0015940000000001</v>
      </c>
    </row>
    <row r="935" spans="5:7" x14ac:dyDescent="0.15">
      <c r="E935" s="19">
        <v>109.8</v>
      </c>
      <c r="F935" s="21">
        <v>1.0226</v>
      </c>
      <c r="G935" s="10">
        <v>1.0015350000000001</v>
      </c>
    </row>
    <row r="936" spans="5:7" x14ac:dyDescent="0.15">
      <c r="E936" s="19">
        <v>109.9</v>
      </c>
      <c r="F936" s="21">
        <v>1.0224</v>
      </c>
      <c r="G936" s="10">
        <v>1.0014860000000001</v>
      </c>
    </row>
    <row r="937" spans="5:7" x14ac:dyDescent="0.15">
      <c r="E937" s="19">
        <v>110</v>
      </c>
      <c r="F937" s="21">
        <v>1.0222</v>
      </c>
      <c r="G937" s="10">
        <v>1.001439</v>
      </c>
    </row>
    <row r="938" spans="5:7" x14ac:dyDescent="0.15">
      <c r="E938" s="19">
        <v>110.1</v>
      </c>
      <c r="F938" s="21">
        <v>1.0219</v>
      </c>
      <c r="G938" s="10">
        <v>1.0013920000000001</v>
      </c>
    </row>
    <row r="939" spans="5:7" x14ac:dyDescent="0.15">
      <c r="E939" s="19">
        <v>110.2</v>
      </c>
      <c r="F939" s="21">
        <v>1.0217000000000001</v>
      </c>
      <c r="G939" s="10">
        <v>1.0013460000000001</v>
      </c>
    </row>
    <row r="940" spans="5:7" x14ac:dyDescent="0.15">
      <c r="E940" s="19">
        <v>110.3</v>
      </c>
      <c r="F940" s="21">
        <v>1.0215000000000001</v>
      </c>
      <c r="G940" s="10">
        <v>1.001301</v>
      </c>
    </row>
    <row r="941" spans="5:7" x14ac:dyDescent="0.15">
      <c r="E941" s="19">
        <v>110.4</v>
      </c>
      <c r="F941" s="21">
        <v>1.0213000000000001</v>
      </c>
      <c r="G941" s="10">
        <v>1.0012559999999999</v>
      </c>
    </row>
    <row r="942" spans="5:7" x14ac:dyDescent="0.15">
      <c r="E942" s="19">
        <v>110.5</v>
      </c>
      <c r="F942" s="21">
        <v>1.0210999999999999</v>
      </c>
      <c r="G942" s="10">
        <v>1.0012129999999999</v>
      </c>
    </row>
    <row r="943" spans="5:7" x14ac:dyDescent="0.15">
      <c r="E943" s="19">
        <v>110.6</v>
      </c>
      <c r="F943" s="21">
        <v>1.0208999999999999</v>
      </c>
      <c r="G943" s="10">
        <v>1.0011699999999999</v>
      </c>
    </row>
    <row r="944" spans="5:7" x14ac:dyDescent="0.15">
      <c r="E944" s="19">
        <v>110.7</v>
      </c>
      <c r="F944" s="21">
        <v>1.0206999999999999</v>
      </c>
      <c r="G944" s="10">
        <v>1.001125</v>
      </c>
    </row>
    <row r="945" spans="5:7" x14ac:dyDescent="0.15">
      <c r="E945" s="19">
        <v>110.8</v>
      </c>
      <c r="F945" s="21">
        <v>1.0205</v>
      </c>
      <c r="G945" s="10">
        <v>1.0010870000000001</v>
      </c>
    </row>
    <row r="946" spans="5:7" x14ac:dyDescent="0.15">
      <c r="E946" s="19">
        <v>110.9</v>
      </c>
      <c r="F946" s="21">
        <v>1.0203</v>
      </c>
      <c r="G946" s="10">
        <v>1.0010460000000001</v>
      </c>
    </row>
    <row r="947" spans="5:7" x14ac:dyDescent="0.15">
      <c r="E947" s="19">
        <v>111</v>
      </c>
      <c r="F947" s="21">
        <v>1.0201</v>
      </c>
      <c r="G947" s="10">
        <v>1.001007</v>
      </c>
    </row>
    <row r="948" spans="5:7" x14ac:dyDescent="0.15">
      <c r="E948" s="19">
        <v>111.1</v>
      </c>
      <c r="F948" s="21">
        <v>1.0199</v>
      </c>
      <c r="G948" s="10">
        <v>1.000988</v>
      </c>
    </row>
    <row r="949" spans="5:7" x14ac:dyDescent="0.15">
      <c r="E949" s="19">
        <v>111.2</v>
      </c>
      <c r="F949" s="21">
        <v>1.0197000000000001</v>
      </c>
      <c r="G949" s="10">
        <v>1.0009300000000001</v>
      </c>
    </row>
    <row r="950" spans="5:7" x14ac:dyDescent="0.15">
      <c r="E950" s="19">
        <v>111.3</v>
      </c>
      <c r="F950" s="21">
        <v>1.0195000000000001</v>
      </c>
      <c r="G950" s="10">
        <v>1.000893</v>
      </c>
    </row>
    <row r="951" spans="5:7" x14ac:dyDescent="0.15">
      <c r="E951" s="19">
        <v>111.4</v>
      </c>
      <c r="F951" s="21">
        <v>1.0193000000000001</v>
      </c>
      <c r="G951" s="10">
        <v>1.000867</v>
      </c>
    </row>
    <row r="952" spans="5:7" x14ac:dyDescent="0.15">
      <c r="E952" s="19">
        <v>111.5</v>
      </c>
      <c r="F952" s="21">
        <v>1.0190999999999999</v>
      </c>
      <c r="G952" s="10">
        <v>1.000821</v>
      </c>
    </row>
    <row r="953" spans="5:7" x14ac:dyDescent="0.15">
      <c r="E953" s="19">
        <v>111.6</v>
      </c>
      <c r="F953" s="21">
        <v>1.0188999999999999</v>
      </c>
      <c r="G953" s="10">
        <v>1.000786</v>
      </c>
    </row>
    <row r="954" spans="5:7" x14ac:dyDescent="0.15">
      <c r="E954" s="19">
        <v>111.7</v>
      </c>
      <c r="F954" s="21">
        <v>1.0186999999999999</v>
      </c>
      <c r="G954" s="10">
        <v>1.000753</v>
      </c>
    </row>
    <row r="955" spans="5:7" x14ac:dyDescent="0.15">
      <c r="E955" s="19">
        <v>111.8</v>
      </c>
      <c r="F955" s="21">
        <v>1.0185</v>
      </c>
      <c r="G955" s="10">
        <v>1.00071</v>
      </c>
    </row>
    <row r="956" spans="5:7" x14ac:dyDescent="0.15">
      <c r="E956" s="19">
        <v>111.9</v>
      </c>
      <c r="F956" s="21">
        <v>1.0183</v>
      </c>
      <c r="G956" s="10">
        <v>1.000667</v>
      </c>
    </row>
    <row r="957" spans="5:7" x14ac:dyDescent="0.15">
      <c r="E957" s="19">
        <v>112</v>
      </c>
      <c r="F957" s="21">
        <v>1.0181</v>
      </c>
      <c r="G957" s="10">
        <v>1.0006649999999999</v>
      </c>
    </row>
    <row r="958" spans="5:7" x14ac:dyDescent="0.15">
      <c r="E958" s="19">
        <v>112.1</v>
      </c>
      <c r="F958" s="21">
        <v>1.0179</v>
      </c>
      <c r="G958" s="10">
        <v>1.000624</v>
      </c>
    </row>
    <row r="959" spans="5:7" x14ac:dyDescent="0.15">
      <c r="E959" s="19">
        <v>112.2</v>
      </c>
      <c r="F959" s="21">
        <v>1.0177</v>
      </c>
      <c r="G959" s="10">
        <v>1.000594</v>
      </c>
    </row>
    <row r="960" spans="5:7" x14ac:dyDescent="0.15">
      <c r="E960" s="19">
        <v>112.3</v>
      </c>
      <c r="F960" s="21">
        <v>1.0175000000000001</v>
      </c>
      <c r="G960" s="10">
        <v>1.0005649999999999</v>
      </c>
    </row>
    <row r="961" spans="5:7" x14ac:dyDescent="0.15">
      <c r="E961" s="19">
        <v>112.4</v>
      </c>
      <c r="F961" s="21">
        <v>1.0173000000000001</v>
      </c>
      <c r="G961" s="10">
        <v>1.0005360000000001</v>
      </c>
    </row>
    <row r="962" spans="5:7" x14ac:dyDescent="0.15">
      <c r="E962" s="19">
        <v>112.5</v>
      </c>
      <c r="F962" s="21">
        <v>1.0170999999999999</v>
      </c>
      <c r="G962" s="10">
        <v>1.0005059999999999</v>
      </c>
    </row>
    <row r="963" spans="5:7" x14ac:dyDescent="0.15">
      <c r="E963" s="19">
        <v>112.6</v>
      </c>
      <c r="F963" s="21">
        <v>1.0169999999999999</v>
      </c>
      <c r="G963" s="10">
        <v>1.000481</v>
      </c>
    </row>
    <row r="964" spans="5:7" x14ac:dyDescent="0.15">
      <c r="E964" s="19">
        <v>112.7</v>
      </c>
      <c r="F964" s="21">
        <v>1.0167999999999999</v>
      </c>
      <c r="G964" s="10">
        <v>1.0004550000000001</v>
      </c>
    </row>
    <row r="965" spans="5:7" x14ac:dyDescent="0.15">
      <c r="E965" s="19">
        <v>112.8</v>
      </c>
      <c r="F965" s="21">
        <v>1.0165999999999999</v>
      </c>
      <c r="G965" s="10">
        <v>1.0004299999999999</v>
      </c>
    </row>
    <row r="966" spans="5:7" x14ac:dyDescent="0.15">
      <c r="E966" s="19">
        <v>112.9</v>
      </c>
      <c r="F966" s="21">
        <v>1.0164</v>
      </c>
      <c r="G966" s="10">
        <v>1.000405</v>
      </c>
    </row>
    <row r="967" spans="5:7" x14ac:dyDescent="0.15">
      <c r="E967" s="19">
        <v>113</v>
      </c>
      <c r="F967" s="21">
        <v>1.0162</v>
      </c>
      <c r="G967" s="10">
        <v>1.000381</v>
      </c>
    </row>
    <row r="968" spans="5:7" x14ac:dyDescent="0.15">
      <c r="E968" s="19">
        <v>113.1</v>
      </c>
      <c r="F968" s="21">
        <v>1.016</v>
      </c>
      <c r="G968" s="10">
        <v>1.0003569999999999</v>
      </c>
    </row>
    <row r="969" spans="5:7" x14ac:dyDescent="0.15">
      <c r="E969" s="19">
        <v>113.2</v>
      </c>
      <c r="F969" s="21">
        <v>1.0159</v>
      </c>
      <c r="G969" s="10">
        <v>1.000335</v>
      </c>
    </row>
    <row r="970" spans="5:7" x14ac:dyDescent="0.15">
      <c r="E970" s="19">
        <v>113.3</v>
      </c>
      <c r="F970" s="21">
        <v>1.0157</v>
      </c>
      <c r="G970" s="10">
        <v>1.000313</v>
      </c>
    </row>
    <row r="971" spans="5:7" x14ac:dyDescent="0.15">
      <c r="E971" s="19">
        <v>113.4</v>
      </c>
      <c r="F971" s="21">
        <v>1.0155000000000001</v>
      </c>
      <c r="G971" s="10">
        <v>1.000292</v>
      </c>
    </row>
    <row r="972" spans="5:7" x14ac:dyDescent="0.15">
      <c r="E972" s="19">
        <v>113.5</v>
      </c>
      <c r="F972" s="21">
        <v>1.0153000000000001</v>
      </c>
      <c r="G972" s="10">
        <v>1.000272</v>
      </c>
    </row>
    <row r="973" spans="5:7" x14ac:dyDescent="0.15">
      <c r="E973" s="19">
        <v>113.6</v>
      </c>
      <c r="F973" s="21">
        <v>1.0152000000000001</v>
      </c>
      <c r="G973" s="10">
        <v>1.0002519999999999</v>
      </c>
    </row>
    <row r="974" spans="5:7" x14ac:dyDescent="0.15">
      <c r="E974" s="19">
        <v>113.7</v>
      </c>
      <c r="F974" s="21">
        <v>1.0149999999999999</v>
      </c>
      <c r="G974" s="10">
        <v>1.0002340000000001</v>
      </c>
    </row>
    <row r="975" spans="5:7" x14ac:dyDescent="0.15">
      <c r="E975" s="19">
        <v>113.8</v>
      </c>
      <c r="F975" s="21">
        <v>1.0147999999999999</v>
      </c>
      <c r="G975" s="10">
        <v>1.000216</v>
      </c>
    </row>
    <row r="976" spans="5:7" x14ac:dyDescent="0.15">
      <c r="E976" s="19">
        <v>113.9</v>
      </c>
      <c r="F976" s="21">
        <v>1.0146999999999999</v>
      </c>
      <c r="G976" s="10">
        <v>1.0001979999999999</v>
      </c>
    </row>
    <row r="977" spans="5:7" x14ac:dyDescent="0.15">
      <c r="E977" s="19">
        <v>114</v>
      </c>
      <c r="F977" s="21">
        <v>1.0145</v>
      </c>
      <c r="G977" s="10">
        <v>1.0001819999999999</v>
      </c>
    </row>
    <row r="978" spans="5:7" x14ac:dyDescent="0.15">
      <c r="E978" s="19">
        <v>114.1</v>
      </c>
      <c r="F978" s="21">
        <v>1.0143</v>
      </c>
      <c r="G978" s="10">
        <v>1.0001679999999999</v>
      </c>
    </row>
    <row r="979" spans="5:7" x14ac:dyDescent="0.15">
      <c r="E979" s="19">
        <v>114.2</v>
      </c>
      <c r="F979" s="21">
        <v>1.0141</v>
      </c>
      <c r="G979" s="10">
        <v>1.000151</v>
      </c>
    </row>
    <row r="980" spans="5:7" x14ac:dyDescent="0.15">
      <c r="E980" s="19">
        <v>114.3</v>
      </c>
      <c r="F980" s="21">
        <v>1.014</v>
      </c>
      <c r="G980" s="10">
        <v>1.0001370000000001</v>
      </c>
    </row>
    <row r="981" spans="5:7" x14ac:dyDescent="0.15">
      <c r="E981" s="19">
        <v>114.4</v>
      </c>
      <c r="F981" s="21">
        <v>1.0138</v>
      </c>
      <c r="G981" s="10">
        <v>1.0001230000000001</v>
      </c>
    </row>
    <row r="982" spans="5:7" x14ac:dyDescent="0.15">
      <c r="E982" s="19">
        <v>114.5</v>
      </c>
      <c r="F982" s="21">
        <v>1.0137</v>
      </c>
      <c r="G982" s="10">
        <v>1.0001100000000001</v>
      </c>
    </row>
    <row r="983" spans="5:7" x14ac:dyDescent="0.15">
      <c r="E983" s="19">
        <v>114.6</v>
      </c>
      <c r="F983" s="21">
        <v>1.0135000000000001</v>
      </c>
      <c r="G983" s="10">
        <v>1.0000979999999999</v>
      </c>
    </row>
    <row r="984" spans="5:7" x14ac:dyDescent="0.15">
      <c r="E984" s="19">
        <v>114.7</v>
      </c>
      <c r="F984" s="21">
        <v>1.0133000000000001</v>
      </c>
      <c r="G984" s="10">
        <v>1.0000849999999999</v>
      </c>
    </row>
    <row r="985" spans="5:7" x14ac:dyDescent="0.15">
      <c r="E985" s="19">
        <v>114.8</v>
      </c>
      <c r="F985" s="21">
        <v>1.0132000000000001</v>
      </c>
      <c r="G985" s="10">
        <v>1.000076</v>
      </c>
    </row>
    <row r="986" spans="5:7" x14ac:dyDescent="0.15">
      <c r="E986" s="19">
        <v>114.9</v>
      </c>
      <c r="F986" s="21">
        <v>1.0129999999999999</v>
      </c>
      <c r="G986" s="10">
        <v>1.0000659999999999</v>
      </c>
    </row>
    <row r="987" spans="5:7" x14ac:dyDescent="0.15">
      <c r="E987" s="19">
        <v>115</v>
      </c>
      <c r="F987" s="21">
        <v>1.0128999999999999</v>
      </c>
      <c r="G987" s="10">
        <v>1.0000560000000001</v>
      </c>
    </row>
    <row r="988" spans="5:7" x14ac:dyDescent="0.15">
      <c r="E988" s="19">
        <v>115.1</v>
      </c>
      <c r="F988" s="21">
        <v>1.0126999999999999</v>
      </c>
      <c r="G988" s="10">
        <v>1.000048</v>
      </c>
    </row>
    <row r="989" spans="5:7" x14ac:dyDescent="0.15">
      <c r="E989" s="19">
        <v>115.2</v>
      </c>
      <c r="F989" s="21">
        <v>1.0125</v>
      </c>
      <c r="G989" s="10">
        <v>1.00004</v>
      </c>
    </row>
    <row r="990" spans="5:7" x14ac:dyDescent="0.15">
      <c r="E990" s="19">
        <v>115.3</v>
      </c>
      <c r="F990" s="21">
        <v>1.0124</v>
      </c>
      <c r="G990" s="10">
        <v>1.0000329999999999</v>
      </c>
    </row>
    <row r="991" spans="5:7" x14ac:dyDescent="0.15">
      <c r="E991" s="19">
        <v>115.4</v>
      </c>
      <c r="F991" s="21">
        <v>1.0122</v>
      </c>
      <c r="G991" s="10">
        <v>1.0000260000000001</v>
      </c>
    </row>
    <row r="992" spans="5:7" x14ac:dyDescent="0.15">
      <c r="E992" s="19">
        <v>115.5</v>
      </c>
      <c r="F992" s="21">
        <v>1.0121</v>
      </c>
      <c r="G992" s="10">
        <v>1.000021</v>
      </c>
    </row>
    <row r="993" spans="5:7" x14ac:dyDescent="0.15">
      <c r="E993" s="19">
        <v>115.6</v>
      </c>
      <c r="F993" s="21">
        <v>1.0119</v>
      </c>
      <c r="G993" s="10">
        <v>1.000016</v>
      </c>
    </row>
    <row r="994" spans="5:7" x14ac:dyDescent="0.15">
      <c r="E994" s="19">
        <v>115.7</v>
      </c>
      <c r="F994" s="21">
        <v>1.0118</v>
      </c>
      <c r="G994" s="10">
        <v>1.000011</v>
      </c>
    </row>
    <row r="995" spans="5:7" x14ac:dyDescent="0.15">
      <c r="E995" s="19">
        <v>115.8</v>
      </c>
      <c r="F995" s="21">
        <v>1.0116000000000001</v>
      </c>
      <c r="G995" s="10">
        <v>1.000008</v>
      </c>
    </row>
    <row r="996" spans="5:7" x14ac:dyDescent="0.15">
      <c r="E996" s="19">
        <v>115.9</v>
      </c>
      <c r="F996" s="21">
        <v>1.0115000000000001</v>
      </c>
      <c r="G996" s="10">
        <v>1.000005</v>
      </c>
    </row>
    <row r="997" spans="5:7" x14ac:dyDescent="0.15">
      <c r="E997" s="19">
        <v>116</v>
      </c>
      <c r="F997" s="21">
        <v>1.0113000000000001</v>
      </c>
      <c r="G997" s="10">
        <v>1.000003</v>
      </c>
    </row>
    <row r="998" spans="5:7" x14ac:dyDescent="0.15">
      <c r="E998" s="19">
        <v>116.1</v>
      </c>
      <c r="F998" s="21">
        <v>1.0112000000000001</v>
      </c>
      <c r="G998" s="10">
        <v>1.0000009999999999</v>
      </c>
    </row>
    <row r="999" spans="5:7" x14ac:dyDescent="0.15">
      <c r="E999" s="19">
        <v>116.2</v>
      </c>
      <c r="F999" s="21">
        <v>1.0111000000000001</v>
      </c>
      <c r="G999" s="10">
        <v>1</v>
      </c>
    </row>
    <row r="1000" spans="5:7" x14ac:dyDescent="0.15">
      <c r="E1000" s="19">
        <v>116.3</v>
      </c>
      <c r="F1000" s="21">
        <v>1.0108999999999999</v>
      </c>
      <c r="G1000" s="10">
        <v>1</v>
      </c>
    </row>
    <row r="1001" spans="5:7" x14ac:dyDescent="0.15">
      <c r="E1001" s="19">
        <v>116.4</v>
      </c>
      <c r="F1001" s="21">
        <v>1.0107999999999999</v>
      </c>
      <c r="G1001" s="10">
        <v>1</v>
      </c>
    </row>
    <row r="1002" spans="5:7" x14ac:dyDescent="0.15">
      <c r="E1002" s="19">
        <v>116.5</v>
      </c>
      <c r="F1002" s="21">
        <v>1.0105999999999999</v>
      </c>
      <c r="G1002" s="10">
        <v>1</v>
      </c>
    </row>
    <row r="1003" spans="5:7" x14ac:dyDescent="0.15">
      <c r="E1003" s="19">
        <v>116.6</v>
      </c>
      <c r="F1003" s="21">
        <v>1.0105</v>
      </c>
      <c r="G1003" s="10">
        <v>1</v>
      </c>
    </row>
    <row r="1004" spans="5:7" x14ac:dyDescent="0.15">
      <c r="E1004" s="19">
        <v>116.7</v>
      </c>
      <c r="F1004" s="21">
        <v>1.0103</v>
      </c>
      <c r="G1004" s="10">
        <v>1</v>
      </c>
    </row>
    <row r="1005" spans="5:7" x14ac:dyDescent="0.15">
      <c r="E1005" s="19">
        <v>116.8</v>
      </c>
      <c r="F1005" s="21">
        <v>1.0102</v>
      </c>
      <c r="G1005" s="10">
        <v>1</v>
      </c>
    </row>
    <row r="1006" spans="5:7" x14ac:dyDescent="0.15">
      <c r="E1006" s="19">
        <v>116.9</v>
      </c>
      <c r="F1006" s="21">
        <v>1.0101</v>
      </c>
      <c r="G1006" s="10">
        <v>1</v>
      </c>
    </row>
    <row r="1007" spans="5:7" x14ac:dyDescent="0.15">
      <c r="E1007" s="19">
        <v>117</v>
      </c>
      <c r="F1007" s="21">
        <v>1.0099</v>
      </c>
      <c r="G1007" s="10">
        <v>1</v>
      </c>
    </row>
    <row r="1008" spans="5:7" x14ac:dyDescent="0.15">
      <c r="E1008" s="19">
        <v>117.1</v>
      </c>
      <c r="F1008" s="21">
        <v>1.0098</v>
      </c>
      <c r="G1008" s="10">
        <v>1</v>
      </c>
    </row>
    <row r="1009" spans="5:7" x14ac:dyDescent="0.15">
      <c r="E1009" s="19">
        <v>117.2</v>
      </c>
      <c r="F1009" s="21">
        <v>1.0097</v>
      </c>
      <c r="G1009" s="10">
        <v>1</v>
      </c>
    </row>
    <row r="1010" spans="5:7" x14ac:dyDescent="0.15">
      <c r="E1010" s="19">
        <v>117.3</v>
      </c>
      <c r="F1010" s="21">
        <v>1.0095000000000001</v>
      </c>
      <c r="G1010" s="10">
        <v>1</v>
      </c>
    </row>
    <row r="1011" spans="5:7" x14ac:dyDescent="0.15">
      <c r="E1011" s="19">
        <v>117.4</v>
      </c>
      <c r="F1011" s="21">
        <v>1.0094000000000001</v>
      </c>
      <c r="G1011" s="10">
        <v>1</v>
      </c>
    </row>
    <row r="1012" spans="5:7" x14ac:dyDescent="0.15">
      <c r="E1012" s="19">
        <v>117.5</v>
      </c>
      <c r="F1012" s="21">
        <v>1.0093000000000001</v>
      </c>
      <c r="G1012" s="10">
        <v>1</v>
      </c>
    </row>
    <row r="1013" spans="5:7" x14ac:dyDescent="0.15">
      <c r="E1013" s="19">
        <v>117.6</v>
      </c>
      <c r="F1013" s="21">
        <v>1.0091000000000001</v>
      </c>
      <c r="G1013" s="10">
        <v>1</v>
      </c>
    </row>
    <row r="1014" spans="5:7" x14ac:dyDescent="0.15">
      <c r="E1014" s="19">
        <v>117.7</v>
      </c>
      <c r="F1014" s="21">
        <v>1.0089999999999999</v>
      </c>
      <c r="G1014" s="10">
        <v>1</v>
      </c>
    </row>
    <row r="1015" spans="5:7" x14ac:dyDescent="0.15">
      <c r="E1015" s="19">
        <v>117.8</v>
      </c>
      <c r="F1015" s="21">
        <v>1.0088999999999999</v>
      </c>
      <c r="G1015" s="10">
        <v>1</v>
      </c>
    </row>
    <row r="1016" spans="5:7" x14ac:dyDescent="0.15">
      <c r="E1016" s="19">
        <v>117.9</v>
      </c>
      <c r="F1016" s="21">
        <v>1.0087999999999999</v>
      </c>
      <c r="G1016" s="10">
        <v>1</v>
      </c>
    </row>
    <row r="1017" spans="5:7" x14ac:dyDescent="0.15">
      <c r="E1017" s="19">
        <v>118</v>
      </c>
      <c r="F1017" s="21">
        <v>1.0085999999999999</v>
      </c>
      <c r="G1017" s="10">
        <v>1</v>
      </c>
    </row>
    <row r="1018" spans="5:7" x14ac:dyDescent="0.15">
      <c r="E1018" s="19">
        <v>118.1</v>
      </c>
      <c r="F1018" s="21">
        <v>1.0085</v>
      </c>
      <c r="G1018" s="10">
        <v>1</v>
      </c>
    </row>
    <row r="1019" spans="5:7" x14ac:dyDescent="0.15">
      <c r="E1019" s="19">
        <v>118.2</v>
      </c>
      <c r="F1019" s="21">
        <v>1.0084</v>
      </c>
      <c r="G1019" s="10">
        <v>1</v>
      </c>
    </row>
    <row r="1020" spans="5:7" x14ac:dyDescent="0.15">
      <c r="E1020" s="19">
        <v>118.3</v>
      </c>
      <c r="F1020" s="21">
        <v>1.0083</v>
      </c>
      <c r="G1020" s="10">
        <v>1</v>
      </c>
    </row>
    <row r="1021" spans="5:7" x14ac:dyDescent="0.15">
      <c r="E1021" s="19">
        <v>118.4</v>
      </c>
      <c r="F1021" s="21">
        <v>1.0081</v>
      </c>
      <c r="G1021" s="10">
        <v>1</v>
      </c>
    </row>
    <row r="1022" spans="5:7" x14ac:dyDescent="0.15">
      <c r="E1022" s="19">
        <v>118.5</v>
      </c>
      <c r="F1022" s="21">
        <v>1.008</v>
      </c>
      <c r="G1022" s="10">
        <v>1</v>
      </c>
    </row>
    <row r="1023" spans="5:7" x14ac:dyDescent="0.15">
      <c r="E1023" s="19">
        <v>118.6</v>
      </c>
      <c r="F1023" s="21">
        <v>1.0079</v>
      </c>
      <c r="G1023" s="10">
        <v>1</v>
      </c>
    </row>
    <row r="1024" spans="5:7" x14ac:dyDescent="0.15">
      <c r="E1024" s="19">
        <v>118.7</v>
      </c>
      <c r="F1024" s="21">
        <v>1.0078</v>
      </c>
      <c r="G1024" s="10">
        <v>1</v>
      </c>
    </row>
    <row r="1025" spans="5:7" x14ac:dyDescent="0.15">
      <c r="E1025" s="19">
        <v>118.8</v>
      </c>
      <c r="F1025" s="21">
        <v>1.0077</v>
      </c>
      <c r="G1025" s="10">
        <v>1</v>
      </c>
    </row>
    <row r="1026" spans="5:7" x14ac:dyDescent="0.15">
      <c r="E1026" s="19">
        <v>118.9</v>
      </c>
      <c r="F1026" s="21">
        <v>1.0075000000000001</v>
      </c>
      <c r="G1026" s="10">
        <v>1</v>
      </c>
    </row>
    <row r="1027" spans="5:7" x14ac:dyDescent="0.15">
      <c r="E1027" s="19">
        <v>119</v>
      </c>
      <c r="F1027" s="21">
        <v>1.0074000000000001</v>
      </c>
      <c r="G1027" s="10">
        <v>1</v>
      </c>
    </row>
    <row r="1028" spans="5:7" x14ac:dyDescent="0.15">
      <c r="E1028" s="19">
        <v>119.1</v>
      </c>
      <c r="F1028" s="21">
        <v>1.0073000000000001</v>
      </c>
      <c r="G1028" s="10">
        <v>1</v>
      </c>
    </row>
    <row r="1029" spans="5:7" x14ac:dyDescent="0.15">
      <c r="E1029" s="19">
        <v>119.2</v>
      </c>
      <c r="F1029" s="21">
        <v>1.0072000000000001</v>
      </c>
      <c r="G1029" s="10">
        <v>1</v>
      </c>
    </row>
    <row r="1030" spans="5:7" x14ac:dyDescent="0.15">
      <c r="E1030" s="19">
        <v>119.3</v>
      </c>
      <c r="F1030" s="21">
        <v>1.0071000000000001</v>
      </c>
      <c r="G1030" s="10">
        <v>1</v>
      </c>
    </row>
    <row r="1031" spans="5:7" x14ac:dyDescent="0.15">
      <c r="E1031" s="19">
        <v>119.4</v>
      </c>
      <c r="F1031" s="21">
        <v>1.0069999999999999</v>
      </c>
      <c r="G1031" s="10">
        <v>1</v>
      </c>
    </row>
    <row r="1032" spans="5:7" x14ac:dyDescent="0.15">
      <c r="E1032" s="19">
        <v>119.5</v>
      </c>
      <c r="F1032" s="21">
        <v>1.0068999999999999</v>
      </c>
      <c r="G1032" s="10">
        <v>1</v>
      </c>
    </row>
    <row r="1033" spans="5:7" x14ac:dyDescent="0.15">
      <c r="E1033" s="19">
        <v>119.6</v>
      </c>
      <c r="F1033" s="21">
        <v>1.0067999999999999</v>
      </c>
      <c r="G1033" s="10">
        <v>1</v>
      </c>
    </row>
    <row r="1034" spans="5:7" x14ac:dyDescent="0.15">
      <c r="E1034" s="19">
        <v>119.7</v>
      </c>
      <c r="F1034" s="21">
        <v>1.0066999999999999</v>
      </c>
      <c r="G1034" s="10">
        <v>1</v>
      </c>
    </row>
    <row r="1035" spans="5:7" x14ac:dyDescent="0.15">
      <c r="E1035" s="19">
        <v>119.8</v>
      </c>
      <c r="F1035" s="21">
        <v>1.0065</v>
      </c>
      <c r="G1035" s="10">
        <v>1</v>
      </c>
    </row>
    <row r="1036" spans="5:7" x14ac:dyDescent="0.15">
      <c r="E1036" s="19">
        <v>119.9</v>
      </c>
      <c r="F1036" s="21">
        <v>1.0064</v>
      </c>
      <c r="G1036" s="10">
        <v>1</v>
      </c>
    </row>
    <row r="1037" spans="5:7" x14ac:dyDescent="0.15">
      <c r="E1037" s="19">
        <v>120</v>
      </c>
      <c r="F1037" s="21">
        <v>1.0063</v>
      </c>
      <c r="G1037" s="10">
        <v>1</v>
      </c>
    </row>
    <row r="1038" spans="5:7" x14ac:dyDescent="0.15">
      <c r="E1038" s="19">
        <v>120.1</v>
      </c>
      <c r="F1038" s="21">
        <v>1.0062</v>
      </c>
      <c r="G1038" s="10">
        <v>1</v>
      </c>
    </row>
    <row r="1039" spans="5:7" x14ac:dyDescent="0.15">
      <c r="E1039" s="19">
        <v>120.2</v>
      </c>
      <c r="F1039" s="21">
        <v>1.0061</v>
      </c>
      <c r="G1039" s="10">
        <v>1</v>
      </c>
    </row>
    <row r="1040" spans="5:7" x14ac:dyDescent="0.15">
      <c r="E1040" s="19">
        <v>120.3</v>
      </c>
      <c r="F1040" s="21">
        <v>1.006</v>
      </c>
      <c r="G1040" s="10">
        <v>1</v>
      </c>
    </row>
    <row r="1041" spans="5:7" x14ac:dyDescent="0.15">
      <c r="E1041" s="19">
        <v>120.4</v>
      </c>
      <c r="F1041" s="21">
        <v>1.0059</v>
      </c>
      <c r="G1041" s="10">
        <v>1</v>
      </c>
    </row>
    <row r="1042" spans="5:7" x14ac:dyDescent="0.15">
      <c r="E1042" s="19">
        <v>120.5</v>
      </c>
      <c r="F1042" s="21">
        <v>1.0058</v>
      </c>
      <c r="G1042" s="10">
        <v>1</v>
      </c>
    </row>
    <row r="1043" spans="5:7" x14ac:dyDescent="0.15">
      <c r="E1043" s="19">
        <v>120.6</v>
      </c>
      <c r="F1043" s="21">
        <v>1.0057</v>
      </c>
      <c r="G1043" s="10">
        <v>1</v>
      </c>
    </row>
    <row r="1044" spans="5:7" x14ac:dyDescent="0.15">
      <c r="E1044" s="19">
        <v>120.7</v>
      </c>
      <c r="F1044" s="21">
        <v>1.0056</v>
      </c>
      <c r="G1044" s="10">
        <v>1</v>
      </c>
    </row>
    <row r="1045" spans="5:7" x14ac:dyDescent="0.15">
      <c r="E1045" s="19">
        <v>120.8</v>
      </c>
      <c r="F1045" s="21">
        <v>1.0055000000000001</v>
      </c>
      <c r="G1045" s="10">
        <v>1</v>
      </c>
    </row>
    <row r="1046" spans="5:7" x14ac:dyDescent="0.15">
      <c r="E1046" s="19">
        <v>120.9</v>
      </c>
      <c r="F1046" s="21">
        <v>1.0054000000000001</v>
      </c>
      <c r="G1046" s="10">
        <v>1</v>
      </c>
    </row>
    <row r="1047" spans="5:7" x14ac:dyDescent="0.15">
      <c r="E1047" s="19">
        <v>121</v>
      </c>
      <c r="F1047" s="21">
        <v>1.0053000000000001</v>
      </c>
      <c r="G1047" s="10">
        <v>1</v>
      </c>
    </row>
    <row r="1048" spans="5:7" x14ac:dyDescent="0.15">
      <c r="E1048" s="19">
        <v>121.1</v>
      </c>
      <c r="F1048" s="21">
        <v>1.0052000000000001</v>
      </c>
      <c r="G1048" s="10">
        <v>1</v>
      </c>
    </row>
    <row r="1049" spans="5:7" x14ac:dyDescent="0.15">
      <c r="E1049" s="19">
        <v>121.2</v>
      </c>
      <c r="F1049" s="21">
        <v>1.0051000000000001</v>
      </c>
      <c r="G1049" s="10">
        <v>1</v>
      </c>
    </row>
    <row r="1050" spans="5:7" x14ac:dyDescent="0.15">
      <c r="E1050" s="19">
        <v>121.3</v>
      </c>
      <c r="F1050" s="21">
        <v>1.0049999999999999</v>
      </c>
      <c r="G1050" s="10">
        <v>1</v>
      </c>
    </row>
    <row r="1051" spans="5:7" x14ac:dyDescent="0.15">
      <c r="E1051" s="19">
        <v>121.4</v>
      </c>
      <c r="F1051" s="21">
        <v>1.0049999999999999</v>
      </c>
      <c r="G1051" s="10">
        <v>1</v>
      </c>
    </row>
    <row r="1052" spans="5:7" x14ac:dyDescent="0.15">
      <c r="E1052" s="19">
        <v>121.5</v>
      </c>
      <c r="F1052" s="21">
        <v>1.0048999999999999</v>
      </c>
      <c r="G1052" s="10">
        <v>1</v>
      </c>
    </row>
    <row r="1053" spans="5:7" x14ac:dyDescent="0.15">
      <c r="E1053" s="19">
        <v>121.6</v>
      </c>
      <c r="F1053" s="21">
        <v>1.0047999999999999</v>
      </c>
      <c r="G1053" s="10">
        <v>1</v>
      </c>
    </row>
    <row r="1054" spans="5:7" x14ac:dyDescent="0.15">
      <c r="E1054" s="19">
        <v>121.7</v>
      </c>
      <c r="F1054" s="21">
        <v>1.0046999999999999</v>
      </c>
      <c r="G1054" s="10">
        <v>1</v>
      </c>
    </row>
    <row r="1055" spans="5:7" x14ac:dyDescent="0.15">
      <c r="E1055" s="19">
        <v>121.8</v>
      </c>
      <c r="F1055" s="21">
        <v>1.0045999999999999</v>
      </c>
      <c r="G1055" s="10">
        <v>1</v>
      </c>
    </row>
    <row r="1056" spans="5:7" x14ac:dyDescent="0.15">
      <c r="E1056" s="19">
        <v>121.9</v>
      </c>
      <c r="F1056" s="21">
        <v>1.0044999999999999</v>
      </c>
      <c r="G1056" s="10">
        <v>1</v>
      </c>
    </row>
    <row r="1057" spans="5:7" x14ac:dyDescent="0.15">
      <c r="E1057" s="19">
        <v>122</v>
      </c>
      <c r="F1057" s="21">
        <v>1.0044</v>
      </c>
      <c r="G1057" s="10">
        <v>1</v>
      </c>
    </row>
    <row r="1058" spans="5:7" x14ac:dyDescent="0.15">
      <c r="E1058" s="19">
        <v>122.1</v>
      </c>
      <c r="F1058" s="21">
        <v>1.0043</v>
      </c>
      <c r="G1058" s="10">
        <v>1</v>
      </c>
    </row>
    <row r="1059" spans="5:7" x14ac:dyDescent="0.15">
      <c r="E1059" s="19">
        <v>122.2</v>
      </c>
      <c r="F1059" s="21">
        <v>1.0042</v>
      </c>
      <c r="G1059" s="10">
        <v>1</v>
      </c>
    </row>
    <row r="1060" spans="5:7" x14ac:dyDescent="0.15">
      <c r="E1060" s="19">
        <v>122.3</v>
      </c>
      <c r="F1060" s="21">
        <v>1.002</v>
      </c>
      <c r="G1060" s="10">
        <v>1</v>
      </c>
    </row>
    <row r="1061" spans="5:7" x14ac:dyDescent="0.15">
      <c r="E1061" s="19">
        <v>122.4</v>
      </c>
      <c r="F1061" s="21">
        <v>1.0041</v>
      </c>
      <c r="G1061" s="10">
        <v>1</v>
      </c>
    </row>
    <row r="1062" spans="5:7" x14ac:dyDescent="0.15">
      <c r="E1062" s="19">
        <v>122.5</v>
      </c>
      <c r="F1062" s="21">
        <v>1.004</v>
      </c>
      <c r="G1062" s="10">
        <v>1</v>
      </c>
    </row>
    <row r="1063" spans="5:7" x14ac:dyDescent="0.15">
      <c r="E1063" s="19">
        <v>122.6</v>
      </c>
      <c r="F1063" s="21">
        <v>1.0039</v>
      </c>
      <c r="G1063" s="10">
        <v>1</v>
      </c>
    </row>
    <row r="1064" spans="5:7" x14ac:dyDescent="0.15">
      <c r="E1064" s="19">
        <v>122.7</v>
      </c>
      <c r="F1064" s="21">
        <v>1.0038</v>
      </c>
      <c r="G1064" s="10">
        <v>1</v>
      </c>
    </row>
    <row r="1065" spans="5:7" x14ac:dyDescent="0.15">
      <c r="E1065" s="19">
        <v>122.8</v>
      </c>
      <c r="F1065" s="21">
        <v>1.0038</v>
      </c>
      <c r="G1065" s="10">
        <v>1</v>
      </c>
    </row>
    <row r="1066" spans="5:7" x14ac:dyDescent="0.15">
      <c r="E1066" s="19">
        <v>122.9</v>
      </c>
      <c r="F1066" s="21">
        <v>1.0037</v>
      </c>
      <c r="G1066" s="10">
        <v>1</v>
      </c>
    </row>
    <row r="1067" spans="5:7" x14ac:dyDescent="0.15">
      <c r="E1067" s="19">
        <v>123</v>
      </c>
      <c r="F1067" s="21">
        <v>1.0036</v>
      </c>
      <c r="G1067" s="10">
        <v>1</v>
      </c>
    </row>
    <row r="1068" spans="5:7" x14ac:dyDescent="0.15">
      <c r="E1068" s="19">
        <v>123.1</v>
      </c>
      <c r="F1068" s="21">
        <v>1.0035000000000001</v>
      </c>
      <c r="G1068" s="10">
        <v>1</v>
      </c>
    </row>
    <row r="1069" spans="5:7" x14ac:dyDescent="0.15">
      <c r="E1069" s="19">
        <v>123.2</v>
      </c>
      <c r="F1069" s="21">
        <v>1.0034000000000001</v>
      </c>
      <c r="G1069" s="10">
        <v>1</v>
      </c>
    </row>
    <row r="1070" spans="5:7" x14ac:dyDescent="0.15">
      <c r="E1070" s="19">
        <v>123.3</v>
      </c>
      <c r="F1070" s="21">
        <v>1.0034000000000001</v>
      </c>
      <c r="G1070" s="10">
        <v>1</v>
      </c>
    </row>
    <row r="1071" spans="5:7" x14ac:dyDescent="0.15">
      <c r="E1071" s="19">
        <v>123.4</v>
      </c>
      <c r="F1071" s="21">
        <v>1.0033000000000001</v>
      </c>
      <c r="G1071" s="10">
        <v>1</v>
      </c>
    </row>
    <row r="1072" spans="5:7" x14ac:dyDescent="0.15">
      <c r="E1072" s="19">
        <v>123.5</v>
      </c>
      <c r="F1072" s="21">
        <v>1.0032000000000001</v>
      </c>
      <c r="G1072" s="10">
        <v>1</v>
      </c>
    </row>
    <row r="1073" spans="5:7" x14ac:dyDescent="0.15">
      <c r="E1073" s="19">
        <v>123.6</v>
      </c>
      <c r="F1073" s="21">
        <v>1.0031000000000001</v>
      </c>
      <c r="G1073" s="10">
        <v>1</v>
      </c>
    </row>
    <row r="1074" spans="5:7" x14ac:dyDescent="0.15">
      <c r="E1074" s="19">
        <v>123.7</v>
      </c>
      <c r="F1074" s="21">
        <v>1.0031000000000001</v>
      </c>
      <c r="G1074" s="10">
        <v>1</v>
      </c>
    </row>
    <row r="1075" spans="5:7" x14ac:dyDescent="0.15">
      <c r="E1075" s="19">
        <v>123.8</v>
      </c>
      <c r="F1075" s="21">
        <v>1.0029999999999999</v>
      </c>
      <c r="G1075" s="10">
        <v>1</v>
      </c>
    </row>
    <row r="1076" spans="5:7" x14ac:dyDescent="0.15">
      <c r="E1076" s="19">
        <v>123.9</v>
      </c>
      <c r="F1076" s="21">
        <v>1.0028999999999999</v>
      </c>
      <c r="G1076" s="10">
        <v>1</v>
      </c>
    </row>
    <row r="1077" spans="5:7" x14ac:dyDescent="0.15">
      <c r="E1077" s="19">
        <v>124</v>
      </c>
      <c r="F1077" s="21">
        <v>1.0028999999999999</v>
      </c>
      <c r="G1077" s="10">
        <v>1</v>
      </c>
    </row>
    <row r="1078" spans="5:7" x14ac:dyDescent="0.15">
      <c r="E1078" s="19">
        <v>124.1</v>
      </c>
      <c r="F1078" s="21">
        <v>1.0027999999999999</v>
      </c>
      <c r="G1078" s="10">
        <v>1</v>
      </c>
    </row>
    <row r="1079" spans="5:7" x14ac:dyDescent="0.15">
      <c r="E1079" s="19">
        <v>124.2</v>
      </c>
      <c r="F1079" s="21">
        <v>1.0026999999999999</v>
      </c>
      <c r="G1079" s="10">
        <v>1</v>
      </c>
    </row>
    <row r="1080" spans="5:7" x14ac:dyDescent="0.15">
      <c r="E1080" s="19">
        <v>124.3</v>
      </c>
      <c r="F1080" s="21">
        <v>1.0026999999999999</v>
      </c>
      <c r="G1080" s="10">
        <v>1</v>
      </c>
    </row>
    <row r="1081" spans="5:7" x14ac:dyDescent="0.15">
      <c r="E1081" s="19">
        <v>124.4</v>
      </c>
      <c r="F1081" s="21">
        <v>1.0025999999999999</v>
      </c>
      <c r="G1081" s="10">
        <v>1</v>
      </c>
    </row>
    <row r="1082" spans="5:7" x14ac:dyDescent="0.15">
      <c r="E1082" s="19">
        <v>124.5</v>
      </c>
      <c r="F1082" s="21">
        <v>1.0024999999999999</v>
      </c>
      <c r="G1082" s="10">
        <v>1</v>
      </c>
    </row>
    <row r="1083" spans="5:7" x14ac:dyDescent="0.15">
      <c r="E1083" s="19">
        <v>124.6</v>
      </c>
      <c r="F1083" s="21">
        <v>1.0024999999999999</v>
      </c>
      <c r="G1083" s="10">
        <v>1</v>
      </c>
    </row>
    <row r="1084" spans="5:7" x14ac:dyDescent="0.15">
      <c r="E1084" s="19">
        <v>124.7</v>
      </c>
      <c r="F1084" s="21">
        <v>1.0024</v>
      </c>
      <c r="G1084" s="10">
        <v>1</v>
      </c>
    </row>
    <row r="1085" spans="5:7" x14ac:dyDescent="0.15">
      <c r="E1085" s="19">
        <v>124.8</v>
      </c>
      <c r="F1085" s="21">
        <v>1.0023</v>
      </c>
      <c r="G1085" s="10">
        <v>1</v>
      </c>
    </row>
    <row r="1086" spans="5:7" x14ac:dyDescent="0.15">
      <c r="E1086" s="19">
        <v>124.9</v>
      </c>
      <c r="F1086" s="21">
        <v>1.0023</v>
      </c>
      <c r="G1086" s="10">
        <v>1</v>
      </c>
    </row>
    <row r="1087" spans="5:7" x14ac:dyDescent="0.15">
      <c r="E1087" s="19">
        <v>125</v>
      </c>
      <c r="F1087" s="21">
        <v>1.0022</v>
      </c>
      <c r="G1087" s="10">
        <v>1</v>
      </c>
    </row>
    <row r="1088" spans="5:7" x14ac:dyDescent="0.15">
      <c r="E1088" s="19">
        <v>125.1</v>
      </c>
      <c r="F1088" s="21">
        <v>1.0022</v>
      </c>
      <c r="G1088" s="10">
        <v>1</v>
      </c>
    </row>
    <row r="1089" spans="5:7" x14ac:dyDescent="0.15">
      <c r="E1089" s="19">
        <v>125.2</v>
      </c>
      <c r="F1089" s="21">
        <v>1.0021</v>
      </c>
      <c r="G1089" s="10">
        <v>1</v>
      </c>
    </row>
    <row r="1090" spans="5:7" x14ac:dyDescent="0.15">
      <c r="E1090" s="19">
        <v>125.3</v>
      </c>
      <c r="F1090" s="21">
        <v>1.002</v>
      </c>
      <c r="G1090" s="10">
        <v>1</v>
      </c>
    </row>
    <row r="1091" spans="5:7" x14ac:dyDescent="0.15">
      <c r="E1091" s="19">
        <v>125.4</v>
      </c>
      <c r="F1091" s="21">
        <v>1.002</v>
      </c>
      <c r="G1091" s="10">
        <v>1</v>
      </c>
    </row>
    <row r="1092" spans="5:7" x14ac:dyDescent="0.15">
      <c r="E1092" s="19">
        <v>125.5</v>
      </c>
      <c r="F1092" s="21">
        <v>1.0019</v>
      </c>
      <c r="G1092" s="10">
        <v>1</v>
      </c>
    </row>
    <row r="1093" spans="5:7" x14ac:dyDescent="0.15">
      <c r="E1093" s="19">
        <v>125.6</v>
      </c>
      <c r="F1093" s="21">
        <v>1.0019</v>
      </c>
      <c r="G1093" s="10">
        <v>1</v>
      </c>
    </row>
    <row r="1094" spans="5:7" x14ac:dyDescent="0.15">
      <c r="E1094" s="19">
        <v>125.7</v>
      </c>
      <c r="F1094" s="21">
        <v>1.0018</v>
      </c>
      <c r="G1094" s="10">
        <v>1</v>
      </c>
    </row>
    <row r="1095" spans="5:7" x14ac:dyDescent="0.15">
      <c r="E1095" s="19">
        <v>125.8</v>
      </c>
      <c r="F1095" s="21">
        <v>1.0018</v>
      </c>
      <c r="G1095" s="10">
        <v>1</v>
      </c>
    </row>
    <row r="1096" spans="5:7" x14ac:dyDescent="0.15">
      <c r="E1096" s="19">
        <v>125.9</v>
      </c>
      <c r="F1096" s="21">
        <v>1.0017</v>
      </c>
      <c r="G1096" s="10">
        <v>1</v>
      </c>
    </row>
    <row r="1097" spans="5:7" x14ac:dyDescent="0.15">
      <c r="E1097" s="19">
        <v>126</v>
      </c>
      <c r="F1097" s="21">
        <v>1.0017</v>
      </c>
      <c r="G1097" s="10">
        <v>1</v>
      </c>
    </row>
    <row r="1098" spans="5:7" x14ac:dyDescent="0.15">
      <c r="E1098" s="19">
        <v>126.1</v>
      </c>
      <c r="F1098" s="21">
        <v>1.0016</v>
      </c>
      <c r="G1098" s="10">
        <v>1</v>
      </c>
    </row>
    <row r="1099" spans="5:7" x14ac:dyDescent="0.15">
      <c r="E1099" s="19">
        <v>126.2</v>
      </c>
      <c r="F1099" s="21">
        <v>1.0016</v>
      </c>
      <c r="G1099" s="10">
        <v>1</v>
      </c>
    </row>
    <row r="1100" spans="5:7" x14ac:dyDescent="0.15">
      <c r="E1100" s="19">
        <v>126.3</v>
      </c>
      <c r="F1100" s="21">
        <v>1.0015000000000001</v>
      </c>
      <c r="G1100" s="10">
        <v>1</v>
      </c>
    </row>
    <row r="1101" spans="5:7" x14ac:dyDescent="0.15">
      <c r="E1101" s="19">
        <v>126.4</v>
      </c>
      <c r="F1101" s="21">
        <v>1.0015000000000001</v>
      </c>
      <c r="G1101" s="10">
        <v>1</v>
      </c>
    </row>
    <row r="1102" spans="5:7" x14ac:dyDescent="0.15">
      <c r="E1102" s="19">
        <v>126.5</v>
      </c>
      <c r="F1102" s="21">
        <v>1.0014000000000001</v>
      </c>
      <c r="G1102" s="10">
        <v>1</v>
      </c>
    </row>
    <row r="1103" spans="5:7" x14ac:dyDescent="0.15">
      <c r="E1103" s="19">
        <v>126.6</v>
      </c>
      <c r="F1103" s="21">
        <v>1.0014000000000001</v>
      </c>
      <c r="G1103" s="10">
        <v>1</v>
      </c>
    </row>
    <row r="1104" spans="5:7" x14ac:dyDescent="0.15">
      <c r="E1104" s="19">
        <v>126.7</v>
      </c>
      <c r="F1104" s="21">
        <v>1.0013000000000001</v>
      </c>
      <c r="G1104" s="10">
        <v>1</v>
      </c>
    </row>
    <row r="1105" spans="5:7" x14ac:dyDescent="0.15">
      <c r="E1105" s="19">
        <v>126.8</v>
      </c>
      <c r="F1105" s="21">
        <v>1.0013000000000001</v>
      </c>
      <c r="G1105" s="10">
        <v>1</v>
      </c>
    </row>
    <row r="1106" spans="5:7" x14ac:dyDescent="0.15">
      <c r="E1106" s="19">
        <v>126.9</v>
      </c>
      <c r="F1106" s="21">
        <v>1.0012000000000001</v>
      </c>
      <c r="G1106" s="10">
        <v>1</v>
      </c>
    </row>
    <row r="1107" spans="5:7" x14ac:dyDescent="0.15">
      <c r="E1107" s="19">
        <v>127</v>
      </c>
      <c r="F1107" s="21">
        <v>1.0012000000000001</v>
      </c>
      <c r="G1107" s="10">
        <v>1</v>
      </c>
    </row>
    <row r="1108" spans="5:7" x14ac:dyDescent="0.15">
      <c r="E1108" s="19">
        <v>127.1</v>
      </c>
      <c r="F1108" s="21">
        <v>1.0011000000000001</v>
      </c>
      <c r="G1108" s="10">
        <v>1</v>
      </c>
    </row>
    <row r="1109" spans="5:7" x14ac:dyDescent="0.15">
      <c r="E1109" s="19">
        <v>127.2</v>
      </c>
      <c r="F1109" s="21">
        <v>1.0011000000000001</v>
      </c>
      <c r="G1109" s="10">
        <v>1</v>
      </c>
    </row>
    <row r="1110" spans="5:7" x14ac:dyDescent="0.15">
      <c r="E1110" s="19">
        <v>127.3</v>
      </c>
      <c r="F1110" s="21">
        <v>1.0011000000000001</v>
      </c>
      <c r="G1110" s="10">
        <v>1</v>
      </c>
    </row>
    <row r="1111" spans="5:7" x14ac:dyDescent="0.15">
      <c r="E1111" s="19">
        <v>127.4</v>
      </c>
      <c r="F1111" s="21">
        <v>1.0009999999999999</v>
      </c>
      <c r="G1111" s="10">
        <v>1</v>
      </c>
    </row>
    <row r="1112" spans="5:7" x14ac:dyDescent="0.15">
      <c r="E1112" s="19">
        <v>127.5</v>
      </c>
      <c r="F1112" s="21">
        <v>1.0009999999999999</v>
      </c>
      <c r="G1112" s="10">
        <v>1</v>
      </c>
    </row>
    <row r="1113" spans="5:7" x14ac:dyDescent="0.15">
      <c r="E1113" s="19">
        <v>127.6</v>
      </c>
      <c r="F1113" s="21">
        <v>1.0008999999999999</v>
      </c>
      <c r="G1113" s="10">
        <v>1</v>
      </c>
    </row>
    <row r="1114" spans="5:7" x14ac:dyDescent="0.15">
      <c r="E1114" s="19">
        <v>127.7</v>
      </c>
      <c r="F1114" s="21">
        <v>1.0008999999999999</v>
      </c>
      <c r="G1114" s="10">
        <v>1</v>
      </c>
    </row>
    <row r="1115" spans="5:7" x14ac:dyDescent="0.15">
      <c r="E1115" s="19">
        <v>127.8</v>
      </c>
      <c r="F1115" s="21">
        <v>1.0008999999999999</v>
      </c>
      <c r="G1115" s="10">
        <v>1</v>
      </c>
    </row>
    <row r="1116" spans="5:7" x14ac:dyDescent="0.15">
      <c r="E1116" s="19">
        <v>127.9</v>
      </c>
      <c r="F1116" s="21">
        <v>1.0007999999999999</v>
      </c>
      <c r="G1116" s="10">
        <v>1</v>
      </c>
    </row>
    <row r="1117" spans="5:7" x14ac:dyDescent="0.15">
      <c r="E1117" s="19">
        <v>128</v>
      </c>
      <c r="F1117" s="21">
        <v>1.0007999999999999</v>
      </c>
      <c r="G1117" s="10">
        <v>1</v>
      </c>
    </row>
    <row r="1118" spans="5:7" x14ac:dyDescent="0.15">
      <c r="E1118" s="19">
        <v>128.1</v>
      </c>
      <c r="F1118" s="21">
        <v>1.0007999999999999</v>
      </c>
      <c r="G1118" s="10">
        <v>1</v>
      </c>
    </row>
    <row r="1119" spans="5:7" x14ac:dyDescent="0.15">
      <c r="E1119" s="19">
        <v>128.19999999999999</v>
      </c>
      <c r="F1119" s="21">
        <v>1.0006999999999999</v>
      </c>
      <c r="G1119" s="10">
        <v>1</v>
      </c>
    </row>
    <row r="1120" spans="5:7" x14ac:dyDescent="0.15">
      <c r="E1120" s="19">
        <v>128.30000000000001</v>
      </c>
      <c r="F1120" s="21">
        <v>1.0006999999999999</v>
      </c>
      <c r="G1120" s="10">
        <v>1</v>
      </c>
    </row>
    <row r="1121" spans="5:7" x14ac:dyDescent="0.15">
      <c r="E1121" s="19">
        <v>128.4</v>
      </c>
      <c r="F1121" s="21">
        <v>1.0006999999999999</v>
      </c>
      <c r="G1121" s="10">
        <v>1</v>
      </c>
    </row>
    <row r="1122" spans="5:7" x14ac:dyDescent="0.15">
      <c r="E1122" s="19">
        <v>128.5</v>
      </c>
      <c r="F1122" s="21">
        <v>1.0005999999999999</v>
      </c>
      <c r="G1122" s="10">
        <v>1</v>
      </c>
    </row>
    <row r="1123" spans="5:7" x14ac:dyDescent="0.15">
      <c r="E1123" s="19">
        <v>128.6</v>
      </c>
      <c r="F1123" s="21">
        <v>1.0005999999999999</v>
      </c>
      <c r="G1123" s="10">
        <v>1</v>
      </c>
    </row>
    <row r="1124" spans="5:7" x14ac:dyDescent="0.15">
      <c r="E1124" s="19">
        <v>128.69999999999999</v>
      </c>
      <c r="F1124" s="21">
        <v>1.0005999999999999</v>
      </c>
      <c r="G1124" s="10">
        <v>1</v>
      </c>
    </row>
    <row r="1125" spans="5:7" x14ac:dyDescent="0.15">
      <c r="E1125" s="19">
        <v>128.80000000000001</v>
      </c>
      <c r="F1125" s="21">
        <v>1.0004999999999999</v>
      </c>
      <c r="G1125" s="10">
        <v>1</v>
      </c>
    </row>
    <row r="1126" spans="5:7" x14ac:dyDescent="0.15">
      <c r="E1126" s="19">
        <v>128.9</v>
      </c>
      <c r="F1126" s="21">
        <v>1.0004999999999999</v>
      </c>
      <c r="G1126" s="10">
        <v>1</v>
      </c>
    </row>
    <row r="1127" spans="5:7" x14ac:dyDescent="0.15">
      <c r="E1127" s="19">
        <v>129</v>
      </c>
      <c r="F1127" s="21">
        <v>1.0004999999999999</v>
      </c>
      <c r="G1127" s="10">
        <v>1</v>
      </c>
    </row>
    <row r="1128" spans="5:7" x14ac:dyDescent="0.15">
      <c r="E1128" s="19">
        <v>129.1</v>
      </c>
      <c r="F1128" s="21">
        <v>1.0004</v>
      </c>
      <c r="G1128" s="10">
        <v>1</v>
      </c>
    </row>
    <row r="1129" spans="5:7" x14ac:dyDescent="0.15">
      <c r="E1129" s="19">
        <v>129.19999999999999</v>
      </c>
      <c r="F1129" s="21">
        <v>1.0004</v>
      </c>
      <c r="G1129" s="10">
        <v>1</v>
      </c>
    </row>
    <row r="1130" spans="5:7" x14ac:dyDescent="0.15">
      <c r="E1130" s="19">
        <v>129.30000000000001</v>
      </c>
      <c r="F1130" s="21">
        <v>1.0004</v>
      </c>
      <c r="G1130" s="10">
        <v>1</v>
      </c>
    </row>
    <row r="1131" spans="5:7" x14ac:dyDescent="0.15">
      <c r="E1131" s="19">
        <v>129.4</v>
      </c>
      <c r="F1131" s="21">
        <v>1.0004</v>
      </c>
      <c r="G1131" s="10">
        <v>1</v>
      </c>
    </row>
    <row r="1132" spans="5:7" x14ac:dyDescent="0.15">
      <c r="E1132" s="19">
        <v>129.5</v>
      </c>
      <c r="F1132" s="21">
        <v>1.0003</v>
      </c>
      <c r="G1132" s="10">
        <v>1</v>
      </c>
    </row>
    <row r="1133" spans="5:7" x14ac:dyDescent="0.15">
      <c r="E1133" s="19">
        <v>129.6</v>
      </c>
      <c r="F1133" s="21">
        <v>1.0003</v>
      </c>
      <c r="G1133" s="10">
        <v>1</v>
      </c>
    </row>
    <row r="1134" spans="5:7" x14ac:dyDescent="0.15">
      <c r="E1134" s="19">
        <v>129.69999999999999</v>
      </c>
      <c r="F1134" s="21">
        <v>1.0003</v>
      </c>
      <c r="G1134" s="10">
        <v>1</v>
      </c>
    </row>
    <row r="1135" spans="5:7" x14ac:dyDescent="0.15">
      <c r="E1135" s="19">
        <v>129.80000000000001</v>
      </c>
      <c r="F1135" s="21">
        <v>1.0003</v>
      </c>
      <c r="G1135" s="10">
        <v>1</v>
      </c>
    </row>
    <row r="1136" spans="5:7" x14ac:dyDescent="0.15">
      <c r="E1136" s="19">
        <v>129.9</v>
      </c>
      <c r="F1136" s="21">
        <v>1.0003</v>
      </c>
      <c r="G1136" s="10">
        <v>1</v>
      </c>
    </row>
    <row r="1137" spans="5:7" x14ac:dyDescent="0.15">
      <c r="E1137" s="19">
        <v>130</v>
      </c>
      <c r="F1137" s="21">
        <v>1.0002</v>
      </c>
      <c r="G1137" s="10">
        <v>1</v>
      </c>
    </row>
    <row r="1138" spans="5:7" x14ac:dyDescent="0.15">
      <c r="E1138" s="19">
        <v>130.1</v>
      </c>
      <c r="F1138" s="21">
        <v>1.0002</v>
      </c>
      <c r="G1138" s="10">
        <v>1</v>
      </c>
    </row>
    <row r="1139" spans="5:7" x14ac:dyDescent="0.15">
      <c r="E1139" s="19">
        <v>130.19999999999999</v>
      </c>
      <c r="F1139" s="21">
        <v>1.0002</v>
      </c>
      <c r="G1139" s="10">
        <v>1</v>
      </c>
    </row>
    <row r="1140" spans="5:7" x14ac:dyDescent="0.15">
      <c r="E1140" s="19">
        <v>130.30000000000001</v>
      </c>
      <c r="F1140" s="21">
        <v>1.0002</v>
      </c>
      <c r="G1140" s="10">
        <v>1</v>
      </c>
    </row>
    <row r="1141" spans="5:7" x14ac:dyDescent="0.15">
      <c r="E1141" s="19">
        <v>130.4</v>
      </c>
      <c r="F1141" s="21">
        <v>1.0002</v>
      </c>
      <c r="G1141" s="10">
        <v>1</v>
      </c>
    </row>
    <row r="1142" spans="5:7" x14ac:dyDescent="0.15">
      <c r="E1142" s="19">
        <v>130.5</v>
      </c>
      <c r="F1142" s="21">
        <v>1.0001</v>
      </c>
      <c r="G1142" s="10">
        <v>1</v>
      </c>
    </row>
    <row r="1143" spans="5:7" x14ac:dyDescent="0.15">
      <c r="E1143" s="19">
        <v>130.6</v>
      </c>
      <c r="F1143" s="21">
        <v>1.0001</v>
      </c>
      <c r="G1143" s="10">
        <v>1</v>
      </c>
    </row>
    <row r="1144" spans="5:7" x14ac:dyDescent="0.15">
      <c r="E1144" s="19">
        <v>130.69999999999999</v>
      </c>
      <c r="F1144" s="21">
        <v>1.0001</v>
      </c>
      <c r="G1144" s="10">
        <v>1</v>
      </c>
    </row>
    <row r="1145" spans="5:7" x14ac:dyDescent="0.15">
      <c r="E1145" s="19">
        <v>130.80000000000001</v>
      </c>
      <c r="F1145" s="21">
        <v>1.0001</v>
      </c>
      <c r="G1145" s="10">
        <v>1</v>
      </c>
    </row>
    <row r="1146" spans="5:7" x14ac:dyDescent="0.15">
      <c r="E1146" s="19">
        <v>130.9</v>
      </c>
      <c r="F1146" s="21">
        <v>1.0001</v>
      </c>
      <c r="G1146" s="10">
        <v>1</v>
      </c>
    </row>
    <row r="1147" spans="5:7" x14ac:dyDescent="0.15">
      <c r="E1147" s="19">
        <v>131</v>
      </c>
      <c r="F1147" s="21">
        <v>1.0001</v>
      </c>
      <c r="G1147" s="10">
        <v>1</v>
      </c>
    </row>
    <row r="1148" spans="5:7" x14ac:dyDescent="0.15">
      <c r="E1148" s="19">
        <v>131.1</v>
      </c>
      <c r="F1148" s="21">
        <v>1.0001</v>
      </c>
      <c r="G1148" s="10">
        <v>1</v>
      </c>
    </row>
    <row r="1149" spans="5:7" x14ac:dyDescent="0.15">
      <c r="E1149" s="19">
        <v>131.19999999999999</v>
      </c>
      <c r="F1149" s="21">
        <v>1</v>
      </c>
      <c r="G1149" s="10">
        <v>1</v>
      </c>
    </row>
    <row r="1150" spans="5:7" x14ac:dyDescent="0.15">
      <c r="E1150" s="19">
        <v>131.30000000000001</v>
      </c>
      <c r="F1150" s="21">
        <v>1</v>
      </c>
      <c r="G1150" s="10">
        <v>1</v>
      </c>
    </row>
    <row r="1151" spans="5:7" x14ac:dyDescent="0.15">
      <c r="E1151" s="19">
        <v>131.4</v>
      </c>
      <c r="F1151" s="21">
        <v>1</v>
      </c>
      <c r="G1151" s="10">
        <v>1</v>
      </c>
    </row>
    <row r="1152" spans="5:7" x14ac:dyDescent="0.15">
      <c r="E1152" s="19">
        <v>131.5</v>
      </c>
      <c r="F1152" s="21">
        <v>1</v>
      </c>
      <c r="G1152" s="10">
        <v>1</v>
      </c>
    </row>
    <row r="1153" spans="5:7" x14ac:dyDescent="0.15">
      <c r="E1153" s="19">
        <v>131.6</v>
      </c>
      <c r="F1153" s="21">
        <v>1</v>
      </c>
      <c r="G1153" s="10">
        <v>1</v>
      </c>
    </row>
    <row r="1154" spans="5:7" x14ac:dyDescent="0.15">
      <c r="E1154" s="19">
        <v>131.69999999999999</v>
      </c>
      <c r="F1154" s="21">
        <v>1</v>
      </c>
      <c r="G1154" s="10">
        <v>1</v>
      </c>
    </row>
    <row r="1155" spans="5:7" x14ac:dyDescent="0.15">
      <c r="E1155" s="19">
        <v>131.80000000000001</v>
      </c>
      <c r="F1155" s="21">
        <v>1</v>
      </c>
      <c r="G1155" s="10">
        <v>1</v>
      </c>
    </row>
    <row r="1156" spans="5:7" x14ac:dyDescent="0.15">
      <c r="E1156" s="19">
        <v>131.9</v>
      </c>
      <c r="F1156" s="21">
        <v>1</v>
      </c>
      <c r="G1156" s="10">
        <v>1</v>
      </c>
    </row>
    <row r="1157" spans="5:7" x14ac:dyDescent="0.15">
      <c r="E1157" s="19">
        <v>132</v>
      </c>
      <c r="F1157" s="21">
        <v>1</v>
      </c>
      <c r="G1157" s="10">
        <v>1</v>
      </c>
    </row>
    <row r="1158" spans="5:7" x14ac:dyDescent="0.15">
      <c r="E1158" s="19">
        <v>132.1</v>
      </c>
      <c r="F1158" s="21">
        <v>1</v>
      </c>
      <c r="G1158" s="10">
        <v>1</v>
      </c>
    </row>
    <row r="1159" spans="5:7" x14ac:dyDescent="0.15">
      <c r="E1159" s="19">
        <v>132.19999999999999</v>
      </c>
      <c r="F1159" s="21">
        <v>1</v>
      </c>
      <c r="G1159" s="10">
        <v>1</v>
      </c>
    </row>
    <row r="1160" spans="5:7" x14ac:dyDescent="0.15">
      <c r="E1160" s="19">
        <v>132.30000000000001</v>
      </c>
      <c r="F1160" s="21">
        <v>1</v>
      </c>
      <c r="G1160" s="10">
        <v>1</v>
      </c>
    </row>
    <row r="1161" spans="5:7" x14ac:dyDescent="0.15">
      <c r="E1161" s="19">
        <v>132.4</v>
      </c>
      <c r="F1161" s="21">
        <v>1</v>
      </c>
      <c r="G1161" s="10">
        <v>1</v>
      </c>
    </row>
    <row r="1162" spans="5:7" x14ac:dyDescent="0.15">
      <c r="E1162" s="19">
        <v>132.5</v>
      </c>
      <c r="F1162" s="21">
        <v>1</v>
      </c>
      <c r="G1162" s="10">
        <v>1</v>
      </c>
    </row>
    <row r="1163" spans="5:7" x14ac:dyDescent="0.15">
      <c r="E1163" s="19">
        <v>132.6</v>
      </c>
      <c r="F1163" s="21">
        <v>1</v>
      </c>
      <c r="G1163" s="10">
        <v>1</v>
      </c>
    </row>
    <row r="1164" spans="5:7" x14ac:dyDescent="0.15">
      <c r="E1164" s="19">
        <v>132.69999999999999</v>
      </c>
      <c r="F1164" s="21">
        <v>1</v>
      </c>
      <c r="G1164" s="10">
        <v>1</v>
      </c>
    </row>
    <row r="1165" spans="5:7" x14ac:dyDescent="0.15">
      <c r="E1165" s="19">
        <v>132.80000000000001</v>
      </c>
      <c r="F1165" s="21">
        <v>1</v>
      </c>
      <c r="G1165" s="10">
        <v>1</v>
      </c>
    </row>
    <row r="1166" spans="5:7" x14ac:dyDescent="0.15">
      <c r="E1166" s="19">
        <v>132.9</v>
      </c>
      <c r="F1166" s="21">
        <v>1</v>
      </c>
      <c r="G1166" s="10">
        <v>1</v>
      </c>
    </row>
    <row r="1167" spans="5:7" x14ac:dyDescent="0.15">
      <c r="E1167" s="19">
        <v>133</v>
      </c>
      <c r="F1167" s="21">
        <v>1</v>
      </c>
      <c r="G1167" s="10">
        <v>1</v>
      </c>
    </row>
    <row r="1168" spans="5:7" x14ac:dyDescent="0.15">
      <c r="E1168" s="19">
        <v>133.1</v>
      </c>
      <c r="F1168" s="21">
        <v>1</v>
      </c>
      <c r="G1168" s="10">
        <v>1</v>
      </c>
    </row>
    <row r="1169" spans="5:7" x14ac:dyDescent="0.15">
      <c r="E1169" s="19">
        <v>133.19999999999999</v>
      </c>
      <c r="F1169" s="21">
        <v>1</v>
      </c>
      <c r="G1169" s="10">
        <v>1</v>
      </c>
    </row>
    <row r="1170" spans="5:7" x14ac:dyDescent="0.15">
      <c r="E1170" s="19">
        <v>133.30000000000001</v>
      </c>
      <c r="F1170" s="21">
        <v>1</v>
      </c>
      <c r="G1170" s="10">
        <v>1</v>
      </c>
    </row>
    <row r="1171" spans="5:7" x14ac:dyDescent="0.15">
      <c r="E1171" s="19">
        <v>133.4</v>
      </c>
      <c r="F1171" s="21">
        <v>1</v>
      </c>
      <c r="G1171" s="10">
        <v>1</v>
      </c>
    </row>
    <row r="1172" spans="5:7" x14ac:dyDescent="0.15">
      <c r="E1172" s="19">
        <v>133.5</v>
      </c>
      <c r="F1172" s="21">
        <v>1</v>
      </c>
      <c r="G1172" s="10">
        <v>1</v>
      </c>
    </row>
    <row r="1173" spans="5:7" x14ac:dyDescent="0.15">
      <c r="E1173" s="19">
        <v>133.6</v>
      </c>
      <c r="F1173" s="21">
        <v>1</v>
      </c>
      <c r="G1173" s="10">
        <v>1</v>
      </c>
    </row>
    <row r="1174" spans="5:7" x14ac:dyDescent="0.15">
      <c r="E1174" s="19">
        <v>133.69999999999999</v>
      </c>
      <c r="F1174" s="21">
        <v>1</v>
      </c>
      <c r="G1174" s="10">
        <v>1</v>
      </c>
    </row>
    <row r="1175" spans="5:7" x14ac:dyDescent="0.15">
      <c r="E1175" s="19">
        <v>133.80000000000001</v>
      </c>
      <c r="F1175" s="21">
        <v>1</v>
      </c>
      <c r="G1175" s="10">
        <v>1</v>
      </c>
    </row>
    <row r="1176" spans="5:7" x14ac:dyDescent="0.15">
      <c r="E1176" s="19">
        <v>133.9</v>
      </c>
      <c r="F1176" s="21">
        <v>1</v>
      </c>
      <c r="G1176" s="10">
        <v>1</v>
      </c>
    </row>
    <row r="1177" spans="5:7" x14ac:dyDescent="0.15">
      <c r="E1177" s="19">
        <v>134</v>
      </c>
      <c r="F1177" s="21">
        <v>1</v>
      </c>
      <c r="G1177" s="10">
        <v>1</v>
      </c>
    </row>
    <row r="1178" spans="5:7" x14ac:dyDescent="0.15">
      <c r="E1178" s="19">
        <v>134.1</v>
      </c>
      <c r="F1178" s="21">
        <v>1</v>
      </c>
      <c r="G1178" s="10">
        <v>1</v>
      </c>
    </row>
    <row r="1179" spans="5:7" x14ac:dyDescent="0.15">
      <c r="E1179" s="19">
        <v>134.19999999999999</v>
      </c>
      <c r="F1179" s="21">
        <v>1</v>
      </c>
      <c r="G1179" s="10">
        <v>1</v>
      </c>
    </row>
    <row r="1180" spans="5:7" x14ac:dyDescent="0.15">
      <c r="E1180" s="19">
        <v>134.30000000000001</v>
      </c>
      <c r="F1180" s="21">
        <v>1</v>
      </c>
      <c r="G1180" s="10">
        <v>1</v>
      </c>
    </row>
    <row r="1181" spans="5:7" x14ac:dyDescent="0.15">
      <c r="E1181" s="19">
        <v>134.4</v>
      </c>
      <c r="F1181" s="21">
        <v>1</v>
      </c>
      <c r="G1181" s="10">
        <v>1</v>
      </c>
    </row>
    <row r="1182" spans="5:7" x14ac:dyDescent="0.15">
      <c r="E1182" s="19">
        <v>134.5</v>
      </c>
      <c r="F1182" s="21">
        <v>1</v>
      </c>
      <c r="G1182" s="10">
        <v>1</v>
      </c>
    </row>
    <row r="1183" spans="5:7" x14ac:dyDescent="0.15">
      <c r="E1183" s="19">
        <v>134.6</v>
      </c>
      <c r="F1183" s="21">
        <v>1</v>
      </c>
      <c r="G1183" s="10">
        <v>1</v>
      </c>
    </row>
    <row r="1184" spans="5:7" x14ac:dyDescent="0.15">
      <c r="E1184" s="19">
        <v>134.69999999999999</v>
      </c>
      <c r="F1184" s="21">
        <v>1</v>
      </c>
      <c r="G1184" s="10">
        <v>1</v>
      </c>
    </row>
    <row r="1185" spans="5:7" x14ac:dyDescent="0.15">
      <c r="E1185" s="19">
        <v>134.80000000000001</v>
      </c>
      <c r="F1185" s="21">
        <v>1</v>
      </c>
      <c r="G1185" s="10">
        <v>1</v>
      </c>
    </row>
    <row r="1186" spans="5:7" x14ac:dyDescent="0.15">
      <c r="E1186" s="19">
        <v>134.9</v>
      </c>
      <c r="F1186" s="21">
        <v>1</v>
      </c>
      <c r="G1186" s="10">
        <v>1</v>
      </c>
    </row>
    <row r="1187" spans="5:7" x14ac:dyDescent="0.15">
      <c r="E1187" s="19">
        <v>135</v>
      </c>
      <c r="F1187" s="21">
        <v>1</v>
      </c>
      <c r="G1187" s="10">
        <v>1</v>
      </c>
    </row>
    <row r="1188" spans="5:7" x14ac:dyDescent="0.15">
      <c r="E1188" s="19">
        <v>135.1</v>
      </c>
      <c r="F1188" s="21">
        <v>1</v>
      </c>
      <c r="G1188" s="10">
        <v>1</v>
      </c>
    </row>
    <row r="1189" spans="5:7" x14ac:dyDescent="0.15">
      <c r="E1189" s="19">
        <v>135.19999999999999</v>
      </c>
      <c r="F1189" s="21">
        <v>1</v>
      </c>
      <c r="G1189" s="10">
        <v>1</v>
      </c>
    </row>
    <row r="1190" spans="5:7" x14ac:dyDescent="0.15">
      <c r="E1190" s="19">
        <v>135.30000000000001</v>
      </c>
      <c r="F1190" s="21">
        <v>1</v>
      </c>
      <c r="G1190" s="10">
        <v>1</v>
      </c>
    </row>
    <row r="1191" spans="5:7" x14ac:dyDescent="0.15">
      <c r="E1191" s="19">
        <v>135.4</v>
      </c>
      <c r="F1191" s="21">
        <v>1</v>
      </c>
      <c r="G1191" s="10">
        <v>1</v>
      </c>
    </row>
    <row r="1192" spans="5:7" x14ac:dyDescent="0.15">
      <c r="E1192" s="19">
        <v>135.5</v>
      </c>
      <c r="F1192" s="21">
        <v>1</v>
      </c>
      <c r="G1192" s="10">
        <v>1</v>
      </c>
    </row>
    <row r="1193" spans="5:7" x14ac:dyDescent="0.15">
      <c r="E1193" s="19">
        <v>135.6</v>
      </c>
      <c r="F1193" s="21">
        <v>1</v>
      </c>
      <c r="G1193" s="10">
        <v>1</v>
      </c>
    </row>
    <row r="1194" spans="5:7" x14ac:dyDescent="0.15">
      <c r="E1194" s="19">
        <v>135.69999999999999</v>
      </c>
      <c r="F1194" s="21">
        <v>1</v>
      </c>
      <c r="G1194" s="10">
        <v>1</v>
      </c>
    </row>
    <row r="1195" spans="5:7" x14ac:dyDescent="0.15">
      <c r="E1195" s="19">
        <v>135.80000000000001</v>
      </c>
      <c r="F1195" s="21">
        <v>1</v>
      </c>
      <c r="G1195" s="10">
        <v>1</v>
      </c>
    </row>
    <row r="1196" spans="5:7" x14ac:dyDescent="0.15">
      <c r="E1196" s="19">
        <v>135.9</v>
      </c>
      <c r="F1196" s="21">
        <v>1</v>
      </c>
      <c r="G1196" s="10">
        <v>1</v>
      </c>
    </row>
    <row r="1197" spans="5:7" x14ac:dyDescent="0.15">
      <c r="E1197" s="19">
        <v>136</v>
      </c>
      <c r="F1197" s="21">
        <v>1</v>
      </c>
      <c r="G1197" s="10">
        <v>1</v>
      </c>
    </row>
    <row r="1198" spans="5:7" x14ac:dyDescent="0.15">
      <c r="E1198" s="19">
        <v>136.1</v>
      </c>
      <c r="F1198" s="21">
        <v>1</v>
      </c>
      <c r="G1198" s="10">
        <v>1</v>
      </c>
    </row>
    <row r="1199" spans="5:7" x14ac:dyDescent="0.15">
      <c r="E1199" s="19">
        <v>136.19999999999999</v>
      </c>
      <c r="F1199" s="21">
        <v>1</v>
      </c>
      <c r="G1199" s="10">
        <v>1</v>
      </c>
    </row>
    <row r="1200" spans="5:7" x14ac:dyDescent="0.15">
      <c r="E1200" s="19">
        <v>136.30000000000001</v>
      </c>
      <c r="F1200" s="21">
        <v>1</v>
      </c>
      <c r="G1200" s="10">
        <v>1</v>
      </c>
    </row>
    <row r="1201" spans="5:7" x14ac:dyDescent="0.15">
      <c r="E1201" s="19">
        <v>136.4</v>
      </c>
      <c r="F1201" s="21">
        <v>1</v>
      </c>
      <c r="G1201" s="10">
        <v>1</v>
      </c>
    </row>
    <row r="1202" spans="5:7" x14ac:dyDescent="0.15">
      <c r="E1202" s="19">
        <v>136.5</v>
      </c>
      <c r="F1202" s="21">
        <v>1</v>
      </c>
      <c r="G1202" s="10">
        <v>1</v>
      </c>
    </row>
    <row r="1203" spans="5:7" x14ac:dyDescent="0.15">
      <c r="E1203" s="19">
        <v>136.6</v>
      </c>
      <c r="F1203" s="21">
        <v>1</v>
      </c>
      <c r="G1203" s="10">
        <v>1</v>
      </c>
    </row>
    <row r="1204" spans="5:7" x14ac:dyDescent="0.15">
      <c r="E1204" s="19">
        <v>136.69999999999999</v>
      </c>
      <c r="F1204" s="21">
        <v>1</v>
      </c>
      <c r="G1204" s="10">
        <v>1</v>
      </c>
    </row>
    <row r="1205" spans="5:7" x14ac:dyDescent="0.15">
      <c r="E1205" s="19">
        <v>136.80000000000001</v>
      </c>
      <c r="F1205" s="21">
        <v>1</v>
      </c>
      <c r="G1205" s="10">
        <v>1</v>
      </c>
    </row>
    <row r="1206" spans="5:7" x14ac:dyDescent="0.15">
      <c r="E1206" s="19">
        <v>136.9</v>
      </c>
      <c r="F1206" s="21">
        <v>1</v>
      </c>
      <c r="G1206" s="10">
        <v>1</v>
      </c>
    </row>
    <row r="1207" spans="5:7" x14ac:dyDescent="0.15">
      <c r="E1207" s="19">
        <v>137</v>
      </c>
      <c r="F1207" s="21">
        <v>1</v>
      </c>
      <c r="G1207" s="10">
        <v>1</v>
      </c>
    </row>
    <row r="1208" spans="5:7" x14ac:dyDescent="0.15">
      <c r="E1208" s="19">
        <v>137.1</v>
      </c>
      <c r="F1208" s="21">
        <v>1</v>
      </c>
      <c r="G1208" s="10">
        <v>1</v>
      </c>
    </row>
    <row r="1209" spans="5:7" x14ac:dyDescent="0.15">
      <c r="E1209" s="19">
        <v>137.19999999999999</v>
      </c>
      <c r="F1209" s="21">
        <v>1</v>
      </c>
      <c r="G1209" s="10">
        <v>1</v>
      </c>
    </row>
    <row r="1210" spans="5:7" x14ac:dyDescent="0.15">
      <c r="E1210" s="19">
        <v>137.30000000000001</v>
      </c>
      <c r="F1210" s="21">
        <v>1</v>
      </c>
      <c r="G1210" s="10">
        <v>1</v>
      </c>
    </row>
    <row r="1211" spans="5:7" x14ac:dyDescent="0.15">
      <c r="E1211" s="19">
        <v>137.4</v>
      </c>
      <c r="F1211" s="21">
        <v>1</v>
      </c>
      <c r="G1211" s="10">
        <v>1</v>
      </c>
    </row>
    <row r="1212" spans="5:7" x14ac:dyDescent="0.15">
      <c r="E1212" s="19">
        <v>137.5</v>
      </c>
      <c r="F1212" s="21">
        <v>1</v>
      </c>
      <c r="G1212" s="10">
        <v>1</v>
      </c>
    </row>
    <row r="1213" spans="5:7" x14ac:dyDescent="0.15">
      <c r="E1213" s="19">
        <v>137.6</v>
      </c>
      <c r="F1213" s="21">
        <v>1</v>
      </c>
      <c r="G1213" s="10">
        <v>1</v>
      </c>
    </row>
    <row r="1214" spans="5:7" x14ac:dyDescent="0.15">
      <c r="E1214" s="19">
        <v>137.69999999999999</v>
      </c>
      <c r="F1214" s="21">
        <v>1</v>
      </c>
      <c r="G1214" s="10">
        <v>1</v>
      </c>
    </row>
    <row r="1215" spans="5:7" x14ac:dyDescent="0.15">
      <c r="E1215" s="19">
        <v>137.80000000000001</v>
      </c>
      <c r="F1215" s="21">
        <v>1</v>
      </c>
      <c r="G1215" s="10">
        <v>1</v>
      </c>
    </row>
    <row r="1216" spans="5:7" x14ac:dyDescent="0.15">
      <c r="E1216" s="19">
        <v>137.9</v>
      </c>
      <c r="F1216" s="21">
        <v>1</v>
      </c>
      <c r="G1216" s="10">
        <v>1</v>
      </c>
    </row>
    <row r="1217" spans="5:7" x14ac:dyDescent="0.15">
      <c r="E1217" s="19">
        <v>138</v>
      </c>
      <c r="F1217" s="21">
        <v>1</v>
      </c>
      <c r="G1217" s="10">
        <v>1</v>
      </c>
    </row>
    <row r="1218" spans="5:7" x14ac:dyDescent="0.15">
      <c r="E1218" s="19">
        <v>138.1</v>
      </c>
      <c r="F1218" s="21">
        <v>1</v>
      </c>
      <c r="G1218" s="10">
        <v>1</v>
      </c>
    </row>
    <row r="1219" spans="5:7" x14ac:dyDescent="0.15">
      <c r="E1219" s="19">
        <v>138.19999999999999</v>
      </c>
      <c r="F1219" s="21">
        <v>1</v>
      </c>
      <c r="G1219" s="10">
        <v>1</v>
      </c>
    </row>
    <row r="1220" spans="5:7" x14ac:dyDescent="0.15">
      <c r="E1220" s="19">
        <v>138.30000000000001</v>
      </c>
      <c r="F1220" s="21">
        <v>1</v>
      </c>
      <c r="G1220" s="10">
        <v>1</v>
      </c>
    </row>
    <row r="1221" spans="5:7" x14ac:dyDescent="0.15">
      <c r="E1221" s="19">
        <v>138.4</v>
      </c>
      <c r="F1221" s="21">
        <v>1</v>
      </c>
      <c r="G1221" s="10">
        <v>1</v>
      </c>
    </row>
    <row r="1222" spans="5:7" x14ac:dyDescent="0.15">
      <c r="E1222" s="19">
        <v>138.5</v>
      </c>
      <c r="F1222" s="21">
        <v>1</v>
      </c>
      <c r="G1222" s="10">
        <v>1</v>
      </c>
    </row>
    <row r="1223" spans="5:7" x14ac:dyDescent="0.15">
      <c r="E1223" s="19">
        <v>138.6</v>
      </c>
      <c r="F1223" s="21">
        <v>1</v>
      </c>
      <c r="G1223" s="10">
        <v>1</v>
      </c>
    </row>
    <row r="1224" spans="5:7" x14ac:dyDescent="0.15">
      <c r="E1224" s="19">
        <v>138.69999999999999</v>
      </c>
      <c r="F1224" s="21">
        <v>1</v>
      </c>
      <c r="G1224" s="10">
        <v>1</v>
      </c>
    </row>
    <row r="1225" spans="5:7" x14ac:dyDescent="0.15">
      <c r="E1225" s="19">
        <v>138.80000000000001</v>
      </c>
      <c r="F1225" s="21">
        <v>1</v>
      </c>
      <c r="G1225" s="10">
        <v>1</v>
      </c>
    </row>
    <row r="1226" spans="5:7" x14ac:dyDescent="0.15">
      <c r="E1226" s="19">
        <v>138.9</v>
      </c>
      <c r="F1226" s="21">
        <v>1</v>
      </c>
      <c r="G1226" s="10">
        <v>1</v>
      </c>
    </row>
    <row r="1227" spans="5:7" x14ac:dyDescent="0.15">
      <c r="E1227" s="19">
        <v>139</v>
      </c>
      <c r="F1227" s="21">
        <v>1</v>
      </c>
      <c r="G1227" s="10">
        <v>1</v>
      </c>
    </row>
    <row r="1228" spans="5:7" x14ac:dyDescent="0.15">
      <c r="E1228" s="19">
        <v>139.1</v>
      </c>
      <c r="F1228" s="21">
        <v>1</v>
      </c>
      <c r="G1228" s="10">
        <v>1</v>
      </c>
    </row>
    <row r="1229" spans="5:7" x14ac:dyDescent="0.15">
      <c r="E1229" s="19">
        <v>139.19999999999999</v>
      </c>
      <c r="F1229" s="21">
        <v>1</v>
      </c>
      <c r="G1229" s="10">
        <v>1</v>
      </c>
    </row>
    <row r="1230" spans="5:7" x14ac:dyDescent="0.15">
      <c r="E1230" s="19">
        <v>139.30000000000001</v>
      </c>
      <c r="F1230" s="21">
        <v>1</v>
      </c>
      <c r="G1230" s="10">
        <v>1</v>
      </c>
    </row>
    <row r="1231" spans="5:7" x14ac:dyDescent="0.15">
      <c r="E1231" s="19">
        <v>139.4</v>
      </c>
      <c r="F1231" s="21">
        <v>1</v>
      </c>
      <c r="G1231" s="10">
        <v>1</v>
      </c>
    </row>
    <row r="1232" spans="5:7" x14ac:dyDescent="0.15">
      <c r="E1232" s="19">
        <v>139.5</v>
      </c>
      <c r="F1232" s="21">
        <v>1</v>
      </c>
      <c r="G1232" s="10">
        <v>1</v>
      </c>
    </row>
    <row r="1233" spans="5:7" x14ac:dyDescent="0.15">
      <c r="E1233" s="19">
        <v>139.6</v>
      </c>
      <c r="F1233" s="21">
        <v>1</v>
      </c>
      <c r="G1233" s="10">
        <v>1</v>
      </c>
    </row>
    <row r="1234" spans="5:7" x14ac:dyDescent="0.15">
      <c r="E1234" s="19">
        <v>139.69999999999999</v>
      </c>
      <c r="F1234" s="21">
        <v>1</v>
      </c>
      <c r="G1234" s="10">
        <v>1</v>
      </c>
    </row>
    <row r="1235" spans="5:7" x14ac:dyDescent="0.15">
      <c r="E1235" s="19">
        <v>139.80000000000001</v>
      </c>
      <c r="F1235" s="21">
        <v>1</v>
      </c>
      <c r="G1235" s="10">
        <v>1</v>
      </c>
    </row>
    <row r="1236" spans="5:7" x14ac:dyDescent="0.15">
      <c r="E1236" s="19">
        <v>139.9</v>
      </c>
      <c r="F1236" s="21">
        <v>1</v>
      </c>
      <c r="G1236" s="10">
        <v>1</v>
      </c>
    </row>
    <row r="1237" spans="5:7" x14ac:dyDescent="0.15">
      <c r="E1237" s="19">
        <v>140</v>
      </c>
      <c r="F1237" s="21">
        <v>1</v>
      </c>
      <c r="G1237" s="10">
        <v>1</v>
      </c>
    </row>
    <row r="1238" spans="5:7" x14ac:dyDescent="0.15">
      <c r="E1238" s="19">
        <v>140.1</v>
      </c>
      <c r="F1238" s="21">
        <v>1</v>
      </c>
      <c r="G1238" s="10">
        <v>1</v>
      </c>
    </row>
    <row r="1239" spans="5:7" x14ac:dyDescent="0.15">
      <c r="E1239" s="19">
        <v>140.19999999999999</v>
      </c>
      <c r="F1239" s="21">
        <v>1</v>
      </c>
      <c r="G1239" s="10">
        <v>1</v>
      </c>
    </row>
    <row r="1240" spans="5:7" x14ac:dyDescent="0.15">
      <c r="E1240" s="19">
        <v>140.30000000000001</v>
      </c>
      <c r="F1240" s="21">
        <v>1</v>
      </c>
      <c r="G1240" s="10">
        <v>1</v>
      </c>
    </row>
    <row r="1241" spans="5:7" x14ac:dyDescent="0.15">
      <c r="E1241" s="19">
        <v>140.4</v>
      </c>
      <c r="F1241" s="21">
        <v>1</v>
      </c>
      <c r="G1241" s="10">
        <v>1</v>
      </c>
    </row>
    <row r="1242" spans="5:7" x14ac:dyDescent="0.15">
      <c r="E1242" s="19">
        <v>140.5</v>
      </c>
      <c r="F1242" s="21">
        <v>1</v>
      </c>
      <c r="G1242" s="10">
        <v>1</v>
      </c>
    </row>
    <row r="1243" spans="5:7" x14ac:dyDescent="0.15">
      <c r="E1243" s="19">
        <v>140.6</v>
      </c>
      <c r="F1243" s="21">
        <v>1</v>
      </c>
      <c r="G1243" s="10">
        <v>1</v>
      </c>
    </row>
    <row r="1244" spans="5:7" x14ac:dyDescent="0.15">
      <c r="E1244" s="19">
        <v>140.69999999999999</v>
      </c>
      <c r="F1244" s="21">
        <v>1</v>
      </c>
      <c r="G1244" s="10">
        <v>1</v>
      </c>
    </row>
    <row r="1245" spans="5:7" x14ac:dyDescent="0.15">
      <c r="E1245" s="19">
        <v>140.80000000000001</v>
      </c>
      <c r="F1245" s="21">
        <v>1</v>
      </c>
      <c r="G1245" s="10">
        <v>1</v>
      </c>
    </row>
    <row r="1246" spans="5:7" x14ac:dyDescent="0.15">
      <c r="E1246" s="19">
        <v>140.9</v>
      </c>
      <c r="F1246" s="21">
        <v>1</v>
      </c>
      <c r="G1246" s="10">
        <v>1</v>
      </c>
    </row>
    <row r="1247" spans="5:7" x14ac:dyDescent="0.15">
      <c r="E1247" s="19">
        <v>141</v>
      </c>
      <c r="F1247" s="21">
        <v>1</v>
      </c>
      <c r="G1247" s="10">
        <v>1</v>
      </c>
    </row>
    <row r="1248" spans="5:7" x14ac:dyDescent="0.15">
      <c r="E1248" s="19">
        <v>141.1</v>
      </c>
      <c r="F1248" s="21">
        <v>1</v>
      </c>
      <c r="G1248" s="10">
        <v>1</v>
      </c>
    </row>
    <row r="1249" spans="5:7" x14ac:dyDescent="0.15">
      <c r="E1249" s="19">
        <v>141.19999999999999</v>
      </c>
      <c r="F1249" s="21">
        <v>1</v>
      </c>
      <c r="G1249" s="10">
        <v>1</v>
      </c>
    </row>
    <row r="1250" spans="5:7" x14ac:dyDescent="0.15">
      <c r="E1250" s="19">
        <v>141.30000000000001</v>
      </c>
      <c r="F1250" s="21">
        <v>1</v>
      </c>
      <c r="G1250" s="10">
        <v>1</v>
      </c>
    </row>
    <row r="1251" spans="5:7" x14ac:dyDescent="0.15">
      <c r="E1251" s="19">
        <v>141.4</v>
      </c>
      <c r="F1251" s="21">
        <v>1</v>
      </c>
      <c r="G1251" s="10">
        <v>1</v>
      </c>
    </row>
    <row r="1252" spans="5:7" x14ac:dyDescent="0.15">
      <c r="E1252" s="19">
        <v>141.5</v>
      </c>
      <c r="F1252" s="21">
        <v>1</v>
      </c>
      <c r="G1252" s="10">
        <v>1</v>
      </c>
    </row>
    <row r="1253" spans="5:7" x14ac:dyDescent="0.15">
      <c r="E1253" s="19">
        <v>141.6</v>
      </c>
      <c r="F1253" s="21">
        <v>1</v>
      </c>
      <c r="G1253" s="10">
        <v>1</v>
      </c>
    </row>
    <row r="1254" spans="5:7" x14ac:dyDescent="0.15">
      <c r="E1254" s="19">
        <v>141.69999999999999</v>
      </c>
      <c r="F1254" s="21">
        <v>1</v>
      </c>
      <c r="G1254" s="10">
        <v>1</v>
      </c>
    </row>
    <row r="1255" spans="5:7" x14ac:dyDescent="0.15">
      <c r="E1255" s="19">
        <v>141.80000000000001</v>
      </c>
      <c r="F1255" s="21">
        <v>1</v>
      </c>
      <c r="G1255" s="10">
        <v>1</v>
      </c>
    </row>
    <row r="1256" spans="5:7" x14ac:dyDescent="0.15">
      <c r="E1256" s="19">
        <v>141.9</v>
      </c>
      <c r="F1256" s="21">
        <v>1</v>
      </c>
      <c r="G1256" s="10">
        <v>1</v>
      </c>
    </row>
    <row r="1257" spans="5:7" x14ac:dyDescent="0.15">
      <c r="E1257" s="20">
        <v>142</v>
      </c>
      <c r="F1257" s="22">
        <v>1</v>
      </c>
      <c r="G1257" s="14">
        <v>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tabSelected="1" topLeftCell="A7" zoomScale="65" zoomScaleNormal="65" workbookViewId="0">
      <pane ySplit="3" topLeftCell="A10" activePane="bottomLeft" state="frozen"/>
      <selection activeCell="C7" sqref="C7"/>
      <selection pane="bottomLeft" activeCell="D31" sqref="D31"/>
    </sheetView>
  </sheetViews>
  <sheetFormatPr defaultRowHeight="23.25" x14ac:dyDescent="0.35"/>
  <cols>
    <col min="1" max="1" width="5.75" style="37" customWidth="1"/>
    <col min="2" max="2" width="18.875" style="37" customWidth="1"/>
    <col min="3" max="3" width="20.875" style="37" customWidth="1"/>
    <col min="4" max="4" width="32" style="71" customWidth="1"/>
    <col min="5" max="5" width="10.875" style="73" customWidth="1"/>
    <col min="6" max="6" width="8.875" style="73" customWidth="1"/>
    <col min="7" max="7" width="11.875" style="73" customWidth="1"/>
    <col min="8" max="8" width="10.5" style="72" customWidth="1"/>
    <col min="9" max="9" width="13" style="72" customWidth="1"/>
    <col min="10" max="10" width="12.25" style="74" customWidth="1"/>
    <col min="11" max="12" width="8.25" bestFit="1" customWidth="1"/>
    <col min="13" max="13" width="8.25" customWidth="1"/>
    <col min="14" max="14" width="10" customWidth="1"/>
    <col min="15" max="16" width="8.25" customWidth="1"/>
    <col min="17" max="17" width="7.75" customWidth="1"/>
    <col min="18" max="18" width="10" customWidth="1"/>
    <col min="19" max="19" width="9.875" customWidth="1"/>
    <col min="20" max="20" width="12.25" customWidth="1"/>
    <col min="21" max="21" width="13.875" customWidth="1"/>
    <col min="22" max="22" width="13.625" style="87" customWidth="1"/>
    <col min="23" max="23" width="9.625" customWidth="1"/>
    <col min="24" max="24" width="13.75" customWidth="1"/>
    <col min="25" max="25" width="13.375" customWidth="1"/>
    <col min="27" max="28" width="7.75" bestFit="1" customWidth="1"/>
    <col min="29" max="29" width="9" style="3"/>
    <col min="30" max="30" width="32" customWidth="1"/>
    <col min="33" max="33" width="8.75" bestFit="1" customWidth="1"/>
  </cols>
  <sheetData>
    <row r="1" spans="1:32" s="39" customFormat="1" ht="26.25" x14ac:dyDescent="0.2">
      <c r="A1" s="141" t="s">
        <v>335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2"/>
      <c r="Y1" s="38"/>
      <c r="Z1" s="38"/>
      <c r="AA1" s="38" t="s">
        <v>303</v>
      </c>
      <c r="AB1" s="39">
        <v>2023</v>
      </c>
      <c r="AC1" s="40"/>
    </row>
    <row r="2" spans="1:32" s="39" customFormat="1" x14ac:dyDescent="0.2">
      <c r="A2" s="143" t="s">
        <v>336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4"/>
      <c r="Y2" s="41"/>
      <c r="Z2" s="41"/>
      <c r="AA2" s="42"/>
      <c r="AC2" s="40"/>
    </row>
    <row r="3" spans="1:32" s="39" customFormat="1" x14ac:dyDescent="0.2">
      <c r="A3" s="145">
        <v>45235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6"/>
      <c r="Y3" s="43"/>
      <c r="Z3" s="43"/>
      <c r="AA3" s="44"/>
      <c r="AC3" s="40"/>
    </row>
    <row r="4" spans="1:32" s="39" customFormat="1" x14ac:dyDescent="0.2">
      <c r="A4" s="147" t="s">
        <v>334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8"/>
      <c r="Y4" s="41"/>
      <c r="Z4" s="41"/>
      <c r="AA4" s="42"/>
      <c r="AC4" s="40"/>
    </row>
    <row r="5" spans="1:32" s="39" customFormat="1" x14ac:dyDescent="0.35">
      <c r="A5" s="92"/>
      <c r="B5" s="92"/>
      <c r="C5" s="95" t="s">
        <v>293</v>
      </c>
      <c r="D5" s="92"/>
      <c r="E5" s="92"/>
      <c r="F5" s="92"/>
      <c r="G5" s="92"/>
      <c r="H5" s="92"/>
      <c r="I5" s="93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41"/>
      <c r="Z5" s="41"/>
      <c r="AA5" s="94"/>
      <c r="AC5" s="40"/>
    </row>
    <row r="6" spans="1:32" s="39" customFormat="1" ht="21" customHeight="1" thickBot="1" x14ac:dyDescent="0.25">
      <c r="A6" s="92"/>
      <c r="B6" s="92"/>
      <c r="C6" s="94"/>
      <c r="D6" s="94"/>
      <c r="E6" s="92"/>
      <c r="F6" s="92"/>
      <c r="G6" s="92"/>
      <c r="H6" s="92"/>
      <c r="I6" s="93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41"/>
      <c r="Z6" s="41"/>
      <c r="AA6" s="94"/>
      <c r="AC6" s="40"/>
    </row>
    <row r="7" spans="1:32" ht="78.75" customHeight="1" thickBot="1" x14ac:dyDescent="0.2">
      <c r="A7" s="149" t="s">
        <v>276</v>
      </c>
      <c r="B7" s="151" t="s">
        <v>277</v>
      </c>
      <c r="C7" s="151" t="s">
        <v>278</v>
      </c>
      <c r="D7" s="154" t="s">
        <v>105</v>
      </c>
      <c r="E7" s="156" t="s">
        <v>279</v>
      </c>
      <c r="F7" s="77"/>
      <c r="G7" s="158" t="s">
        <v>280</v>
      </c>
      <c r="H7" s="160" t="s">
        <v>281</v>
      </c>
      <c r="I7" s="119" t="s">
        <v>295</v>
      </c>
      <c r="J7" s="100" t="s">
        <v>282</v>
      </c>
      <c r="K7" s="162" t="s">
        <v>283</v>
      </c>
      <c r="L7" s="163"/>
      <c r="M7" s="164"/>
      <c r="N7" s="101" t="s">
        <v>297</v>
      </c>
      <c r="O7" s="165" t="s">
        <v>284</v>
      </c>
      <c r="P7" s="163"/>
      <c r="Q7" s="166"/>
      <c r="R7" s="101" t="s">
        <v>285</v>
      </c>
      <c r="S7" s="101" t="s">
        <v>106</v>
      </c>
      <c r="T7" s="103" t="s">
        <v>286</v>
      </c>
      <c r="U7" s="99" t="s">
        <v>288</v>
      </c>
      <c r="V7" s="98" t="s">
        <v>289</v>
      </c>
      <c r="W7" s="102" t="s">
        <v>275</v>
      </c>
      <c r="X7" t="s">
        <v>298</v>
      </c>
      <c r="Y7" s="96" t="s">
        <v>107</v>
      </c>
    </row>
    <row r="8" spans="1:32" ht="50.25" customHeight="1" thickBot="1" x14ac:dyDescent="0.2">
      <c r="A8" s="150"/>
      <c r="B8" s="152"/>
      <c r="C8" s="153"/>
      <c r="D8" s="155"/>
      <c r="E8" s="157"/>
      <c r="F8" s="78" t="s">
        <v>263</v>
      </c>
      <c r="G8" s="159"/>
      <c r="H8" s="161"/>
      <c r="I8" s="118" t="s">
        <v>294</v>
      </c>
      <c r="J8" s="45"/>
      <c r="K8" s="109">
        <v>1</v>
      </c>
      <c r="L8" s="110">
        <v>2</v>
      </c>
      <c r="M8" s="107">
        <v>3</v>
      </c>
      <c r="N8" s="111"/>
      <c r="O8" s="109">
        <v>1</v>
      </c>
      <c r="P8" s="108">
        <v>2</v>
      </c>
      <c r="Q8" s="107">
        <v>3</v>
      </c>
      <c r="R8" s="112"/>
      <c r="S8" s="113"/>
      <c r="T8" s="114"/>
      <c r="U8" s="115"/>
      <c r="V8" s="116"/>
      <c r="W8" s="117"/>
      <c r="X8" s="97"/>
      <c r="AB8" s="46"/>
      <c r="AC8" s="46" t="s">
        <v>287</v>
      </c>
      <c r="AD8" s="46"/>
      <c r="AE8" s="46"/>
      <c r="AF8" s="46"/>
    </row>
    <row r="9" spans="1:32" s="59" customFormat="1" ht="27" customHeight="1" x14ac:dyDescent="0.5">
      <c r="A9" s="47"/>
      <c r="B9" s="80" t="s">
        <v>304</v>
      </c>
      <c r="C9" s="48" t="s">
        <v>290</v>
      </c>
      <c r="D9" s="49"/>
      <c r="E9" s="75"/>
      <c r="F9" s="75"/>
      <c r="G9" s="50"/>
      <c r="H9" s="51"/>
      <c r="I9" s="63"/>
      <c r="J9" s="52"/>
      <c r="K9" s="53"/>
      <c r="L9" s="54"/>
      <c r="M9" s="106"/>
      <c r="N9" s="56"/>
      <c r="O9" s="57"/>
      <c r="P9" s="54"/>
      <c r="Q9" s="106"/>
      <c r="R9" s="106"/>
      <c r="S9" s="52"/>
      <c r="T9" s="52"/>
      <c r="U9" s="86"/>
      <c r="V9" s="55"/>
      <c r="X9" s="58"/>
      <c r="AB9" s="60"/>
    </row>
    <row r="10" spans="1:32" s="59" customFormat="1" ht="27" customHeight="1" x14ac:dyDescent="0.65">
      <c r="A10" s="61">
        <v>2</v>
      </c>
      <c r="B10" s="62" t="s">
        <v>305</v>
      </c>
      <c r="C10" s="62" t="s">
        <v>306</v>
      </c>
      <c r="D10" s="62" t="s">
        <v>344</v>
      </c>
      <c r="E10" s="76">
        <v>1937</v>
      </c>
      <c r="F10" s="82">
        <f t="shared" ref="F10:F28" si="0">$AB$1-E10</f>
        <v>86</v>
      </c>
      <c r="G10" s="70" t="str">
        <f>LOOKUP(F10,Factors!$L$2:$L$62,Factors!$M$2:$M$62)</f>
        <v>M85+</v>
      </c>
      <c r="H10" s="63">
        <v>81</v>
      </c>
      <c r="I10" s="104" t="str">
        <f>IF(J10&lt;1," ",IF(J10&lt;=55,"55",IF(J10&lt;=61,"61",IF(J10&lt;=67,"67",IF(J10&lt;=73,"73",IF(J10&lt;=81,"81",IF(J10&lt;=89,"89",IF(J10&lt;=96,"96",IF(J10&lt;=102,"102",IF(J10&lt;=109,"109",IF(J10&gt;=109.01,"+109")))))))))))</f>
        <v>81</v>
      </c>
      <c r="J10" s="83">
        <v>73.900000000000006</v>
      </c>
      <c r="K10" s="64">
        <v>27</v>
      </c>
      <c r="L10" s="65">
        <v>29</v>
      </c>
      <c r="M10" s="66">
        <v>31</v>
      </c>
      <c r="N10" s="67">
        <f t="shared" ref="N10:N14" si="1">MAX(K10:M10)</f>
        <v>31</v>
      </c>
      <c r="O10" s="68">
        <v>35</v>
      </c>
      <c r="P10" s="69" t="s">
        <v>347</v>
      </c>
      <c r="Q10" s="66">
        <v>39</v>
      </c>
      <c r="R10" s="67">
        <f t="shared" ref="R10:R14" si="2">MAX(O10:Q10)</f>
        <v>39</v>
      </c>
      <c r="S10" s="67">
        <f t="shared" ref="S10:S14" si="3">N10+R10</f>
        <v>70</v>
      </c>
      <c r="T10" s="84">
        <f>S10*10^(0.75194503*LOG10(175.508/J10)^2)</f>
        <v>89.373466099654891</v>
      </c>
      <c r="U10" s="84">
        <f>LOOKUP(F10,Factors!$I$2:$I$62,Factors!$J$2:$J$62)</f>
        <v>3.351954406874122</v>
      </c>
      <c r="V10" s="126">
        <f t="shared" ref="V10:V28" si="4">T10*U10</f>
        <v>299.57578355035315</v>
      </c>
      <c r="W10" s="67">
        <v>1</v>
      </c>
      <c r="Y10" s="122"/>
      <c r="AC10" s="60"/>
    </row>
    <row r="11" spans="1:32" s="59" customFormat="1" ht="27" customHeight="1" x14ac:dyDescent="0.65">
      <c r="A11" s="61">
        <v>3</v>
      </c>
      <c r="B11" s="62" t="s">
        <v>314</v>
      </c>
      <c r="C11" s="62" t="s">
        <v>315</v>
      </c>
      <c r="D11" s="62" t="s">
        <v>316</v>
      </c>
      <c r="E11" s="76">
        <v>1949</v>
      </c>
      <c r="F11" s="82">
        <f t="shared" si="0"/>
        <v>74</v>
      </c>
      <c r="G11" s="70" t="str">
        <f>LOOKUP(F11,Factors!$L$2:$L$62,Factors!$M$2:$M$62)</f>
        <v>M70</v>
      </c>
      <c r="H11" s="63">
        <v>89</v>
      </c>
      <c r="I11" s="104" t="str">
        <f>IF(J11&lt;1," ",IF(J11&lt;=55,"55",IF(J11&lt;=61,"61",IF(J11&lt;=67,"67",IF(J11&lt;=73,"73",IF(J11&lt;=81,"81",IF(J11&lt;=89,"89",IF(J11&lt;=96,"96",IF(J11&lt;=102,"102",IF(J11&lt;=109,"109",IF(J11&gt;=109.01,"+109")))))))))))</f>
        <v>89</v>
      </c>
      <c r="J11" s="83">
        <v>86.8</v>
      </c>
      <c r="K11" s="64">
        <v>38</v>
      </c>
      <c r="L11" s="65">
        <v>41</v>
      </c>
      <c r="M11" s="66">
        <v>44</v>
      </c>
      <c r="N11" s="67">
        <f t="shared" si="1"/>
        <v>44</v>
      </c>
      <c r="O11" s="68">
        <v>45</v>
      </c>
      <c r="P11" s="69">
        <v>48</v>
      </c>
      <c r="Q11" s="66">
        <v>52</v>
      </c>
      <c r="R11" s="67">
        <f t="shared" si="2"/>
        <v>52</v>
      </c>
      <c r="S11" s="67">
        <f t="shared" si="3"/>
        <v>96</v>
      </c>
      <c r="T11" s="84">
        <f>S11*10^(0.75194503*LOG10(175.508/J11)^2)</f>
        <v>112.86982745564919</v>
      </c>
      <c r="U11" s="84">
        <f>LOOKUP(F11,Factors!$I$2:$I$62,Factors!$J$2:$J$62)</f>
        <v>2.0596548781265205</v>
      </c>
      <c r="V11" s="126">
        <f t="shared" si="4"/>
        <v>232.47289071232652</v>
      </c>
      <c r="W11" s="67">
        <v>1</v>
      </c>
      <c r="Y11" s="122"/>
      <c r="AC11" s="60"/>
    </row>
    <row r="12" spans="1:32" s="59" customFormat="1" ht="27" customHeight="1" x14ac:dyDescent="0.65">
      <c r="A12" s="61">
        <v>5</v>
      </c>
      <c r="B12" s="62" t="s">
        <v>307</v>
      </c>
      <c r="C12" s="62" t="s">
        <v>308</v>
      </c>
      <c r="D12" s="62" t="s">
        <v>309</v>
      </c>
      <c r="E12" s="76">
        <v>1959</v>
      </c>
      <c r="F12" s="82">
        <f t="shared" si="0"/>
        <v>64</v>
      </c>
      <c r="G12" s="70" t="str">
        <f>LOOKUP(F12,Factors!$L$2:$L$62,Factors!$M$2:$M$62)</f>
        <v>M60</v>
      </c>
      <c r="H12" s="63">
        <v>81</v>
      </c>
      <c r="I12" s="104" t="str">
        <f t="shared" ref="I12:I22" si="5">IF(J12&lt;1," ",IF(J12&lt;=55,"55",IF(J12&lt;=61,"61",IF(J12&lt;=67,"67",IF(J12&lt;=73,"73",IF(J12&lt;=81,"81",IF(J12&lt;=89,"89",IF(J12&lt;=96,"96",IF(J12&lt;=102,"102",IF(J12&lt;=109,"109",IF(J12&gt;=109.01,"+109")))))))))))</f>
        <v>81</v>
      </c>
      <c r="J12" s="83">
        <v>77.2</v>
      </c>
      <c r="K12" s="64">
        <v>55</v>
      </c>
      <c r="L12" s="65">
        <v>60</v>
      </c>
      <c r="M12" s="66">
        <v>65</v>
      </c>
      <c r="N12" s="67">
        <f t="shared" si="1"/>
        <v>65</v>
      </c>
      <c r="O12" s="68">
        <v>70</v>
      </c>
      <c r="P12" s="69">
        <v>80</v>
      </c>
      <c r="Q12" s="66" t="s">
        <v>349</v>
      </c>
      <c r="R12" s="67">
        <f t="shared" si="2"/>
        <v>80</v>
      </c>
      <c r="S12" s="67">
        <f t="shared" si="3"/>
        <v>145</v>
      </c>
      <c r="T12" s="84">
        <f t="shared" ref="T12:T22" si="6">S12*10^(0.75194503*LOG10(175.508/J12)^2)</f>
        <v>180.73019262543181</v>
      </c>
      <c r="U12" s="84">
        <f>LOOKUP(F12,Factors!$I$2:$I$62,Factors!$J$2:$J$62)</f>
        <v>1.6294840526527561</v>
      </c>
      <c r="V12" s="126">
        <f t="shared" si="4"/>
        <v>294.49696671600191</v>
      </c>
      <c r="W12" s="67">
        <v>1</v>
      </c>
      <c r="Y12" s="122"/>
      <c r="AC12" s="60"/>
    </row>
    <row r="13" spans="1:32" s="59" customFormat="1" ht="27" customHeight="1" x14ac:dyDescent="0.65">
      <c r="A13" s="61">
        <v>6</v>
      </c>
      <c r="B13" s="62" t="s">
        <v>310</v>
      </c>
      <c r="C13" s="62" t="s">
        <v>311</v>
      </c>
      <c r="D13" s="62"/>
      <c r="E13" s="76">
        <v>1960</v>
      </c>
      <c r="F13" s="82">
        <f t="shared" si="0"/>
        <v>63</v>
      </c>
      <c r="G13" s="70" t="str">
        <f>LOOKUP(F13,Factors!$L$2:$L$62,Factors!$M$2:$M$62)</f>
        <v>M60</v>
      </c>
      <c r="H13" s="63">
        <v>89</v>
      </c>
      <c r="I13" s="104" t="str">
        <f t="shared" si="5"/>
        <v>89</v>
      </c>
      <c r="J13" s="83">
        <v>86.4</v>
      </c>
      <c r="K13" s="64">
        <v>52</v>
      </c>
      <c r="L13" s="65">
        <v>55</v>
      </c>
      <c r="M13" s="66" t="s">
        <v>346</v>
      </c>
      <c r="N13" s="67">
        <f t="shared" si="1"/>
        <v>55</v>
      </c>
      <c r="O13" s="68">
        <v>66</v>
      </c>
      <c r="P13" s="69">
        <v>71</v>
      </c>
      <c r="Q13" s="66">
        <v>75</v>
      </c>
      <c r="R13" s="67">
        <f t="shared" si="2"/>
        <v>75</v>
      </c>
      <c r="S13" s="67">
        <f t="shared" si="3"/>
        <v>130</v>
      </c>
      <c r="T13" s="84">
        <f t="shared" si="6"/>
        <v>153.17061917297306</v>
      </c>
      <c r="U13" s="84">
        <f>LOOKUP(F13,Factors!$I$2:$I$62,Factors!$J$2:$J$62)</f>
        <v>1.5980436399108779</v>
      </c>
      <c r="V13" s="126">
        <f t="shared" si="4"/>
        <v>244.77333379058078</v>
      </c>
      <c r="W13" s="67">
        <v>1</v>
      </c>
      <c r="Y13" s="122"/>
      <c r="AC13" s="60"/>
    </row>
    <row r="14" spans="1:32" s="59" customFormat="1" ht="27" customHeight="1" x14ac:dyDescent="0.65">
      <c r="A14" s="61">
        <v>7</v>
      </c>
      <c r="B14" s="62" t="s">
        <v>312</v>
      </c>
      <c r="C14" s="62" t="s">
        <v>313</v>
      </c>
      <c r="D14" s="62" t="s">
        <v>309</v>
      </c>
      <c r="E14" s="76">
        <v>1960</v>
      </c>
      <c r="F14" s="82">
        <f t="shared" si="0"/>
        <v>63</v>
      </c>
      <c r="G14" s="70" t="str">
        <f>LOOKUP(F14,Factors!$L$2:$L$62,Factors!$M$2:$M$62)</f>
        <v>M60</v>
      </c>
      <c r="H14" s="63">
        <v>102</v>
      </c>
      <c r="I14" s="104" t="str">
        <f t="shared" si="5"/>
        <v>102</v>
      </c>
      <c r="J14" s="83">
        <v>96.1</v>
      </c>
      <c r="K14" s="64">
        <v>40</v>
      </c>
      <c r="L14" s="65" t="s">
        <v>345</v>
      </c>
      <c r="M14" s="66">
        <v>42</v>
      </c>
      <c r="N14" s="67">
        <f t="shared" si="1"/>
        <v>42</v>
      </c>
      <c r="O14" s="68" t="s">
        <v>348</v>
      </c>
      <c r="P14" s="69">
        <v>50</v>
      </c>
      <c r="Q14" s="66">
        <v>60</v>
      </c>
      <c r="R14" s="67">
        <f t="shared" si="2"/>
        <v>60</v>
      </c>
      <c r="S14" s="67">
        <f t="shared" si="3"/>
        <v>102</v>
      </c>
      <c r="T14" s="84">
        <f t="shared" si="6"/>
        <v>114.82826043598871</v>
      </c>
      <c r="U14" s="84">
        <f>LOOKUP(F14,Factors!$I$2:$I$62,Factors!$J$2:$J$62)</f>
        <v>1.5980436399108779</v>
      </c>
      <c r="V14" s="126">
        <f t="shared" si="4"/>
        <v>183.50057127176166</v>
      </c>
      <c r="W14" s="67">
        <v>1</v>
      </c>
      <c r="Y14" s="122"/>
      <c r="AC14" s="60"/>
    </row>
    <row r="15" spans="1:32" s="59" customFormat="1" ht="27" customHeight="1" x14ac:dyDescent="0.65">
      <c r="A15" s="61">
        <v>8</v>
      </c>
      <c r="B15" s="62" t="s">
        <v>318</v>
      </c>
      <c r="C15" s="62" t="s">
        <v>319</v>
      </c>
      <c r="D15" s="62" t="s">
        <v>337</v>
      </c>
      <c r="E15" s="76">
        <v>1966</v>
      </c>
      <c r="F15" s="82">
        <f t="shared" si="0"/>
        <v>57</v>
      </c>
      <c r="G15" s="70" t="str">
        <f>LOOKUP(F15,Factors!$L$2:$L$62,Factors!$M$2:$M$62)</f>
        <v>M55</v>
      </c>
      <c r="H15" s="63">
        <v>89</v>
      </c>
      <c r="I15" s="104" t="str">
        <f t="shared" si="5"/>
        <v>96</v>
      </c>
      <c r="J15" s="83">
        <v>89.2</v>
      </c>
      <c r="K15" s="64">
        <v>65</v>
      </c>
      <c r="L15" s="65">
        <v>69</v>
      </c>
      <c r="M15" s="66">
        <v>72</v>
      </c>
      <c r="N15" s="67">
        <f t="shared" ref="N15:N22" si="7">MAX(K15:M15)</f>
        <v>72</v>
      </c>
      <c r="O15" s="68">
        <v>80</v>
      </c>
      <c r="P15" s="69" t="s">
        <v>350</v>
      </c>
      <c r="Q15" s="66" t="s">
        <v>350</v>
      </c>
      <c r="R15" s="67">
        <f t="shared" ref="R15:R22" si="8">MAX(O15:Q15)</f>
        <v>80</v>
      </c>
      <c r="S15" s="67">
        <f t="shared" ref="S15:S22" si="9">N15+R15</f>
        <v>152</v>
      </c>
      <c r="T15" s="84">
        <f t="shared" si="6"/>
        <v>176.52599742070259</v>
      </c>
      <c r="U15" s="84">
        <f>LOOKUP(F15,Factors!$I$2:$I$62,Factors!$J$2:$J$62)</f>
        <v>1.4366032804554352</v>
      </c>
      <c r="V15" s="126">
        <f t="shared" si="4"/>
        <v>253.59782698024904</v>
      </c>
      <c r="W15" s="67">
        <v>1</v>
      </c>
      <c r="Y15" s="122"/>
      <c r="AC15" s="60"/>
    </row>
    <row r="16" spans="1:32" s="59" customFormat="1" ht="27" customHeight="1" x14ac:dyDescent="0.65">
      <c r="A16" s="61">
        <v>9</v>
      </c>
      <c r="B16" s="62" t="s">
        <v>320</v>
      </c>
      <c r="C16" s="62" t="s">
        <v>321</v>
      </c>
      <c r="D16" s="62" t="s">
        <v>309</v>
      </c>
      <c r="E16" s="76">
        <v>1968</v>
      </c>
      <c r="F16" s="82">
        <f t="shared" si="0"/>
        <v>55</v>
      </c>
      <c r="G16" s="70" t="str">
        <f>LOOKUP(F16,Factors!$L$2:$L$62,Factors!$M$2:$M$62)</f>
        <v>M55</v>
      </c>
      <c r="H16" s="85" t="s">
        <v>322</v>
      </c>
      <c r="I16" s="104" t="str">
        <f t="shared" si="5"/>
        <v>+109</v>
      </c>
      <c r="J16" s="83">
        <v>128.9</v>
      </c>
      <c r="K16" s="64">
        <v>40</v>
      </c>
      <c r="L16" s="65">
        <v>43</v>
      </c>
      <c r="M16" s="66">
        <v>46</v>
      </c>
      <c r="N16" s="67">
        <f t="shared" si="7"/>
        <v>46</v>
      </c>
      <c r="O16" s="68">
        <v>50</v>
      </c>
      <c r="P16" s="69">
        <v>55</v>
      </c>
      <c r="Q16" s="66">
        <v>62</v>
      </c>
      <c r="R16" s="67">
        <f t="shared" si="8"/>
        <v>62</v>
      </c>
      <c r="S16" s="67">
        <f t="shared" si="9"/>
        <v>108</v>
      </c>
      <c r="T16" s="84">
        <f t="shared" si="6"/>
        <v>111.41266143484857</v>
      </c>
      <c r="U16" s="84">
        <f>LOOKUP(F16,Factors!$I$2:$I$62,Factors!$J$2:$J$62)</f>
        <v>1.3854576057707149</v>
      </c>
      <c r="V16" s="126">
        <f t="shared" si="4"/>
        <v>154.35751916406855</v>
      </c>
      <c r="W16" s="67">
        <v>1</v>
      </c>
      <c r="Y16" s="122"/>
      <c r="AC16" s="60"/>
    </row>
    <row r="17" spans="1:29" s="59" customFormat="1" ht="27" customHeight="1" x14ac:dyDescent="0.65">
      <c r="A17" s="61">
        <v>9</v>
      </c>
      <c r="B17" s="62" t="s">
        <v>360</v>
      </c>
      <c r="C17" s="62" t="s">
        <v>292</v>
      </c>
      <c r="D17" s="62" t="s">
        <v>366</v>
      </c>
      <c r="E17" s="76"/>
      <c r="F17" s="82"/>
      <c r="G17" s="70"/>
      <c r="H17" s="85"/>
      <c r="I17" s="104"/>
      <c r="J17" s="83"/>
      <c r="K17" s="64"/>
      <c r="L17" s="65"/>
      <c r="M17" s="66"/>
      <c r="N17" s="67"/>
      <c r="O17" s="68"/>
      <c r="P17" s="69"/>
      <c r="Q17" s="66"/>
      <c r="R17" s="67"/>
      <c r="S17" s="67"/>
      <c r="T17" s="84"/>
      <c r="U17" s="84"/>
      <c r="V17" s="126"/>
      <c r="W17" s="67"/>
      <c r="Y17" s="122"/>
      <c r="AC17" s="60"/>
    </row>
    <row r="18" spans="1:29" s="59" customFormat="1" ht="27" customHeight="1" x14ac:dyDescent="0.65">
      <c r="A18" s="61"/>
      <c r="B18" s="62" t="s">
        <v>361</v>
      </c>
      <c r="C18" s="62" t="s">
        <v>364</v>
      </c>
      <c r="D18" s="62" t="s">
        <v>367</v>
      </c>
      <c r="E18" s="76"/>
      <c r="F18" s="82"/>
      <c r="G18" s="70"/>
      <c r="H18" s="85"/>
      <c r="I18" s="104"/>
      <c r="J18" s="83"/>
      <c r="K18" s="64"/>
      <c r="L18" s="65"/>
      <c r="M18" s="66"/>
      <c r="N18" s="67"/>
      <c r="O18" s="68"/>
      <c r="P18" s="69"/>
      <c r="Q18" s="66"/>
      <c r="R18" s="67"/>
      <c r="S18" s="67"/>
      <c r="T18" s="84"/>
      <c r="U18" s="84"/>
      <c r="V18" s="126"/>
      <c r="W18" s="67"/>
      <c r="Y18" s="122"/>
      <c r="AC18" s="60"/>
    </row>
    <row r="19" spans="1:29" s="59" customFormat="1" ht="27" customHeight="1" x14ac:dyDescent="0.65">
      <c r="A19" s="61"/>
      <c r="B19" s="62" t="s">
        <v>362</v>
      </c>
      <c r="C19" s="62" t="s">
        <v>365</v>
      </c>
      <c r="D19" s="62" t="s">
        <v>368</v>
      </c>
      <c r="E19" s="76"/>
      <c r="F19" s="82"/>
      <c r="G19" s="70"/>
      <c r="H19" s="85"/>
      <c r="I19" s="104"/>
      <c r="J19" s="83"/>
      <c r="K19" s="64"/>
      <c r="L19" s="65"/>
      <c r="M19" s="66"/>
      <c r="N19" s="67"/>
      <c r="O19" s="68"/>
      <c r="P19" s="69"/>
      <c r="Q19" s="66"/>
      <c r="R19" s="67"/>
      <c r="S19" s="67"/>
      <c r="T19" s="84"/>
      <c r="U19" s="84"/>
      <c r="V19" s="126"/>
      <c r="W19" s="67"/>
      <c r="Y19" s="122"/>
      <c r="AC19" s="60"/>
    </row>
    <row r="20" spans="1:29" s="59" customFormat="1" ht="27" customHeight="1" x14ac:dyDescent="0.65">
      <c r="A20" s="61"/>
      <c r="B20" s="62" t="s">
        <v>363</v>
      </c>
      <c r="C20" s="62"/>
      <c r="D20" s="62" t="s">
        <v>369</v>
      </c>
      <c r="E20" s="76"/>
      <c r="F20" s="82"/>
      <c r="G20" s="70"/>
      <c r="H20" s="85"/>
      <c r="I20" s="104"/>
      <c r="J20" s="83"/>
      <c r="K20" s="64"/>
      <c r="L20" s="65"/>
      <c r="M20" s="66"/>
      <c r="N20" s="67"/>
      <c r="O20" s="68"/>
      <c r="P20" s="69"/>
      <c r="Q20" s="66"/>
      <c r="R20" s="67"/>
      <c r="S20" s="67"/>
      <c r="T20" s="84"/>
      <c r="U20" s="84"/>
      <c r="V20" s="126"/>
      <c r="W20" s="67"/>
      <c r="Y20" s="122"/>
      <c r="AC20" s="60"/>
    </row>
    <row r="21" spans="1:29" s="59" customFormat="1" ht="27" customHeight="1" x14ac:dyDescent="0.65">
      <c r="A21" s="61"/>
      <c r="B21" s="62"/>
      <c r="C21" s="62" t="s">
        <v>317</v>
      </c>
      <c r="D21" s="62"/>
      <c r="E21" s="76"/>
      <c r="F21" s="82"/>
      <c r="G21" s="70"/>
      <c r="H21" s="63"/>
      <c r="I21" s="104" t="str">
        <f t="shared" si="5"/>
        <v xml:space="preserve"> </v>
      </c>
      <c r="J21" s="83"/>
      <c r="K21" s="64"/>
      <c r="L21" s="65"/>
      <c r="M21" s="66"/>
      <c r="N21" s="67"/>
      <c r="O21" s="68"/>
      <c r="P21" s="69"/>
      <c r="Q21" s="66"/>
      <c r="R21" s="67"/>
      <c r="S21" s="67"/>
      <c r="T21" s="84"/>
      <c r="U21" s="84"/>
      <c r="V21" s="126"/>
      <c r="W21" s="67"/>
      <c r="Y21" s="122"/>
      <c r="AC21" s="60"/>
    </row>
    <row r="22" spans="1:29" s="59" customFormat="1" ht="27" customHeight="1" x14ac:dyDescent="0.65">
      <c r="A22" s="61">
        <v>12</v>
      </c>
      <c r="B22" s="62" t="s">
        <v>341</v>
      </c>
      <c r="C22" s="62" t="s">
        <v>342</v>
      </c>
      <c r="D22" s="62" t="s">
        <v>343</v>
      </c>
      <c r="E22" s="76">
        <v>1977</v>
      </c>
      <c r="F22" s="82">
        <f t="shared" si="0"/>
        <v>46</v>
      </c>
      <c r="G22" s="70" t="str">
        <f>LOOKUP(F22,Factors!$L$2:$L$62,Factors!$M$2:$M$62)</f>
        <v>M45</v>
      </c>
      <c r="H22" s="63">
        <v>81</v>
      </c>
      <c r="I22" s="104" t="str">
        <f t="shared" si="5"/>
        <v>81</v>
      </c>
      <c r="J22" s="83">
        <v>80.400000000000006</v>
      </c>
      <c r="K22" s="64">
        <v>70</v>
      </c>
      <c r="L22" s="65">
        <v>74</v>
      </c>
      <c r="M22" s="66" t="s">
        <v>354</v>
      </c>
      <c r="N22" s="67">
        <f t="shared" si="7"/>
        <v>74</v>
      </c>
      <c r="O22" s="68">
        <v>91</v>
      </c>
      <c r="P22" s="69">
        <v>96</v>
      </c>
      <c r="Q22" s="66" t="s">
        <v>357</v>
      </c>
      <c r="R22" s="67">
        <f t="shared" si="8"/>
        <v>96</v>
      </c>
      <c r="S22" s="67">
        <f t="shared" si="9"/>
        <v>170</v>
      </c>
      <c r="T22" s="84">
        <f t="shared" si="6"/>
        <v>207.43595397337975</v>
      </c>
      <c r="U22" s="84">
        <f>LOOKUP(F22,Factors!$I$2:$I$62,Factors!$J$2:$J$62)</f>
        <v>1.217886995160453</v>
      </c>
      <c r="V22" s="126">
        <f t="shared" si="4"/>
        <v>252.63355067288148</v>
      </c>
      <c r="W22" s="67">
        <v>1</v>
      </c>
      <c r="Y22" s="122"/>
      <c r="AC22" s="60"/>
    </row>
    <row r="23" spans="1:29" s="59" customFormat="1" ht="27" customHeight="1" x14ac:dyDescent="0.65">
      <c r="A23" s="61">
        <v>13</v>
      </c>
      <c r="B23" s="62" t="s">
        <v>326</v>
      </c>
      <c r="C23" s="62" t="s">
        <v>327</v>
      </c>
      <c r="D23" s="62" t="s">
        <v>328</v>
      </c>
      <c r="E23" s="76">
        <v>1982</v>
      </c>
      <c r="F23" s="82">
        <f t="shared" si="0"/>
        <v>41</v>
      </c>
      <c r="G23" s="70" t="str">
        <f>LOOKUP(F23,Factors!$L$2:$L$62,Factors!$M$2:$M$62)</f>
        <v>M40</v>
      </c>
      <c r="H23" s="63">
        <v>81</v>
      </c>
      <c r="I23" s="104" t="str">
        <f t="shared" ref="I23" si="10">IF(J23&lt;1," ",IF(J23&lt;=55,"55",IF(J23&lt;=61,"61",IF(J23&lt;=67,"67",IF(J23&lt;=73,"73",IF(J23&lt;=81,"81",IF(J23&lt;=89,"89",IF(J23&lt;=96,"96",IF(J23&lt;=102,"102",IF(J23&lt;=109,"109",IF(J23&gt;=109.01,"+109")))))))))))</f>
        <v>81</v>
      </c>
      <c r="J23" s="83">
        <v>80.599999999999994</v>
      </c>
      <c r="K23" s="64" t="s">
        <v>352</v>
      </c>
      <c r="L23" s="65">
        <v>70</v>
      </c>
      <c r="M23" s="66">
        <v>73</v>
      </c>
      <c r="N23" s="67">
        <f t="shared" ref="N23" si="11">MAX(K23:M23)</f>
        <v>73</v>
      </c>
      <c r="O23" s="68">
        <v>90</v>
      </c>
      <c r="P23" s="69">
        <v>93</v>
      </c>
      <c r="Q23" s="66">
        <v>96</v>
      </c>
      <c r="R23" s="67">
        <f t="shared" ref="R23" si="12">MAX(O23:Q23)</f>
        <v>96</v>
      </c>
      <c r="S23" s="67">
        <f t="shared" ref="S23" si="13">N23+R23</f>
        <v>169</v>
      </c>
      <c r="T23" s="84">
        <f t="shared" ref="T23" si="14">S23*10^(0.75194503*LOG10(175.508/J23)^2)</f>
        <v>205.95509227787966</v>
      </c>
      <c r="U23" s="84">
        <f>LOOKUP(F23,Factors!$I$2:$I$62,Factors!$J$2:$J$62)</f>
        <v>1.1486557674834537</v>
      </c>
      <c r="V23" s="126">
        <f t="shared" si="4"/>
        <v>236.57150458757337</v>
      </c>
      <c r="W23" s="67">
        <v>1</v>
      </c>
      <c r="Y23" s="122"/>
      <c r="AC23" s="60"/>
    </row>
    <row r="24" spans="1:29" s="59" customFormat="1" ht="27" customHeight="1" x14ac:dyDescent="0.65">
      <c r="A24" s="61">
        <v>17</v>
      </c>
      <c r="B24" s="79" t="s">
        <v>329</v>
      </c>
      <c r="C24" s="62" t="s">
        <v>330</v>
      </c>
      <c r="D24" s="62"/>
      <c r="E24" s="76">
        <v>1979</v>
      </c>
      <c r="F24" s="82">
        <f t="shared" si="0"/>
        <v>44</v>
      </c>
      <c r="G24" s="70" t="str">
        <f>LOOKUP(F24,Factors!$L$2:$L$62,Factors!$M$2:$M$62)</f>
        <v>M40</v>
      </c>
      <c r="H24" s="63">
        <v>96</v>
      </c>
      <c r="I24" s="104" t="str">
        <f t="shared" ref="I24:I28" si="15">IF(J24&lt;1," ",IF(J24&lt;=55,"55",IF(J24&lt;=61,"61",IF(J24&lt;=67,"67",IF(J24&lt;=73,"73",IF(J24&lt;=81,"81",IF(J24&lt;=89,"89",IF(J24&lt;=96,"96",IF(J24&lt;=102,"102",IF(J24&lt;=109,"109",IF(J24&gt;=109.01,"+109")))))))))))</f>
        <v>96</v>
      </c>
      <c r="J24" s="83">
        <v>94.5</v>
      </c>
      <c r="K24" s="64">
        <v>65</v>
      </c>
      <c r="L24" s="65">
        <v>70</v>
      </c>
      <c r="M24" s="66" t="s">
        <v>353</v>
      </c>
      <c r="N24" s="67">
        <f t="shared" ref="N24" si="16">MAX(K24:M24)</f>
        <v>70</v>
      </c>
      <c r="O24" s="68">
        <v>80</v>
      </c>
      <c r="P24" s="69" t="s">
        <v>350</v>
      </c>
      <c r="Q24" s="66">
        <v>85</v>
      </c>
      <c r="R24" s="67">
        <f t="shared" ref="R24" si="17">MAX(O24:Q24)</f>
        <v>85</v>
      </c>
      <c r="S24" s="67">
        <f>N24+R24</f>
        <v>155</v>
      </c>
      <c r="T24" s="84">
        <f t="shared" ref="T24:T28" si="18">S24*10^(0.75194503*LOG10(175.508/J24)^2)</f>
        <v>175.66637377696625</v>
      </c>
      <c r="U24" s="84">
        <f>LOOKUP(F24,Factors!$I$2:$I$62,Factors!$J$2:$J$62)</f>
        <v>1.1892742288034048</v>
      </c>
      <c r="V24" s="126">
        <f t="shared" si="4"/>
        <v>208.91549120029219</v>
      </c>
      <c r="W24" s="67">
        <v>1</v>
      </c>
      <c r="Y24" s="58"/>
      <c r="AC24" s="60"/>
    </row>
    <row r="25" spans="1:29" s="59" customFormat="1" ht="27" customHeight="1" x14ac:dyDescent="0.65">
      <c r="A25" s="61">
        <v>18</v>
      </c>
      <c r="B25" s="62" t="s">
        <v>331</v>
      </c>
      <c r="C25" s="62" t="s">
        <v>332</v>
      </c>
      <c r="D25" s="62" t="s">
        <v>333</v>
      </c>
      <c r="E25" s="76">
        <v>1987</v>
      </c>
      <c r="F25" s="82">
        <f t="shared" si="0"/>
        <v>36</v>
      </c>
      <c r="G25" s="70" t="str">
        <f>LOOKUP(F25,Factors!$L$2:$L$62,Factors!$M$2:$M$62)</f>
        <v>M35</v>
      </c>
      <c r="H25" s="85">
        <v>67</v>
      </c>
      <c r="I25" s="104" t="str">
        <f t="shared" si="15"/>
        <v>67</v>
      </c>
      <c r="J25" s="83">
        <v>66.599999999999994</v>
      </c>
      <c r="K25" s="64">
        <v>75</v>
      </c>
      <c r="L25" s="65">
        <v>78</v>
      </c>
      <c r="M25" s="66">
        <v>81</v>
      </c>
      <c r="N25" s="67">
        <f>MAX(K25:M25)</f>
        <v>81</v>
      </c>
      <c r="O25" s="68" t="s">
        <v>356</v>
      </c>
      <c r="P25" s="69">
        <v>95</v>
      </c>
      <c r="Q25" s="66">
        <v>99</v>
      </c>
      <c r="R25" s="67">
        <f>MAX(O25:Q25)</f>
        <v>99</v>
      </c>
      <c r="S25" s="67">
        <f t="shared" ref="S25" si="19">N25+R25</f>
        <v>180</v>
      </c>
      <c r="T25" s="84">
        <f t="shared" si="18"/>
        <v>244.58834304561475</v>
      </c>
      <c r="U25" s="84">
        <f>LOOKUP(F25,Factors!$I$2:$I$62,Factors!$J$2:$J$62)</f>
        <v>1.0832499459470171</v>
      </c>
      <c r="V25" s="126">
        <f t="shared" si="4"/>
        <v>264.95030938343263</v>
      </c>
      <c r="W25" s="67">
        <v>2</v>
      </c>
      <c r="Y25" s="58"/>
      <c r="AC25" s="60"/>
    </row>
    <row r="26" spans="1:29" s="59" customFormat="1" ht="27" customHeight="1" x14ac:dyDescent="0.65">
      <c r="A26" s="61">
        <v>19</v>
      </c>
      <c r="B26" s="62" t="s">
        <v>323</v>
      </c>
      <c r="C26" s="62" t="s">
        <v>324</v>
      </c>
      <c r="D26" s="62" t="s">
        <v>325</v>
      </c>
      <c r="E26" s="76">
        <v>1984</v>
      </c>
      <c r="F26" s="82">
        <f t="shared" si="0"/>
        <v>39</v>
      </c>
      <c r="G26" s="70" t="str">
        <f>LOOKUP(F26,Factors!$L$2:$L$62,Factors!$M$2:$M$62)</f>
        <v>M35</v>
      </c>
      <c r="H26" s="85">
        <v>81</v>
      </c>
      <c r="I26" s="104" t="str">
        <f t="shared" si="15"/>
        <v>81</v>
      </c>
      <c r="J26" s="83">
        <v>81</v>
      </c>
      <c r="K26" s="64">
        <v>68</v>
      </c>
      <c r="L26" s="65">
        <v>75</v>
      </c>
      <c r="M26" s="66">
        <v>80</v>
      </c>
      <c r="N26" s="67">
        <f>MAX(K26:M26)</f>
        <v>80</v>
      </c>
      <c r="O26" s="68">
        <v>80</v>
      </c>
      <c r="P26" s="69">
        <v>90</v>
      </c>
      <c r="Q26" s="66">
        <v>95</v>
      </c>
      <c r="R26" s="67">
        <f>MAX(O26:Q26)</f>
        <v>95</v>
      </c>
      <c r="S26" s="67">
        <f t="shared" ref="S26:S27" si="20">N26+R26</f>
        <v>175</v>
      </c>
      <c r="T26" s="84">
        <f t="shared" si="18"/>
        <v>212.73287640439619</v>
      </c>
      <c r="U26" s="84">
        <f>LOOKUP(F26,Factors!$I$2:$I$62,Factors!$J$2:$J$62)</f>
        <v>1.1217560380036624</v>
      </c>
      <c r="V26" s="126">
        <f t="shared" si="4"/>
        <v>238.63438858851828</v>
      </c>
      <c r="W26" s="67">
        <v>1</v>
      </c>
      <c r="Y26" s="58"/>
      <c r="AC26" s="60"/>
    </row>
    <row r="27" spans="1:29" s="59" customFormat="1" ht="27" customHeight="1" x14ac:dyDescent="0.65">
      <c r="A27" s="61">
        <v>20</v>
      </c>
      <c r="B27" s="62" t="s">
        <v>338</v>
      </c>
      <c r="C27" s="62" t="s">
        <v>339</v>
      </c>
      <c r="D27" s="62" t="s">
        <v>328</v>
      </c>
      <c r="E27" s="76">
        <v>1986</v>
      </c>
      <c r="F27" s="82">
        <f t="shared" si="0"/>
        <v>37</v>
      </c>
      <c r="G27" s="70" t="str">
        <f>LOOKUP(F27,Factors!$L$2:$L$62,Factors!$M$2:$M$62)</f>
        <v>M35</v>
      </c>
      <c r="H27" s="85">
        <v>67</v>
      </c>
      <c r="I27" s="104" t="str">
        <f t="shared" si="15"/>
        <v>67</v>
      </c>
      <c r="J27" s="83">
        <v>64.5</v>
      </c>
      <c r="K27" s="64">
        <v>80</v>
      </c>
      <c r="L27" s="65">
        <v>86</v>
      </c>
      <c r="M27" s="66">
        <v>90</v>
      </c>
      <c r="N27" s="67">
        <f>MAX(K27:M27)</f>
        <v>90</v>
      </c>
      <c r="O27" s="68">
        <v>105</v>
      </c>
      <c r="P27" s="69" t="s">
        <v>358</v>
      </c>
      <c r="Q27" s="66">
        <v>112</v>
      </c>
      <c r="R27" s="67">
        <f>MAX(O27:Q27)</f>
        <v>112</v>
      </c>
      <c r="S27" s="67">
        <f t="shared" si="20"/>
        <v>202</v>
      </c>
      <c r="T27" s="84">
        <f t="shared" si="18"/>
        <v>280.19881849996756</v>
      </c>
      <c r="U27" s="84">
        <f>LOOKUP(F27,Factors!$I$2:$I$62,Factors!$J$2:$J$62)</f>
        <v>1.096207038174746</v>
      </c>
      <c r="V27" s="126">
        <f t="shared" si="4"/>
        <v>307.15591692791264</v>
      </c>
      <c r="W27" s="140">
        <v>1</v>
      </c>
      <c r="Y27" s="58"/>
      <c r="AC27" s="60"/>
    </row>
    <row r="28" spans="1:29" s="59" customFormat="1" ht="27" customHeight="1" x14ac:dyDescent="0.65">
      <c r="A28" s="61">
        <v>21</v>
      </c>
      <c r="B28" s="62" t="s">
        <v>340</v>
      </c>
      <c r="C28" s="62" t="s">
        <v>351</v>
      </c>
      <c r="D28" s="62" t="s">
        <v>328</v>
      </c>
      <c r="E28" s="76">
        <v>1989</v>
      </c>
      <c r="F28" s="82">
        <f t="shared" si="0"/>
        <v>34</v>
      </c>
      <c r="G28" s="70" t="str">
        <f>LOOKUP(F28,Factors!$L$2:$L$62,Factors!$M$2:$M$62)</f>
        <v>M35</v>
      </c>
      <c r="H28" s="85">
        <v>61</v>
      </c>
      <c r="I28" s="104" t="str">
        <f t="shared" si="15"/>
        <v>61</v>
      </c>
      <c r="J28" s="83">
        <v>61</v>
      </c>
      <c r="K28" s="64">
        <v>85</v>
      </c>
      <c r="L28" s="65" t="s">
        <v>355</v>
      </c>
      <c r="M28" s="66">
        <v>91</v>
      </c>
      <c r="N28" s="67">
        <f t="shared" ref="N28" si="21">MAX(K28:M28)</f>
        <v>91</v>
      </c>
      <c r="O28" s="68">
        <v>115</v>
      </c>
      <c r="P28" s="69">
        <v>120</v>
      </c>
      <c r="Q28" s="66" t="s">
        <v>359</v>
      </c>
      <c r="R28" s="67">
        <f t="shared" ref="R28" si="22">MAX(O28:Q28)</f>
        <v>120</v>
      </c>
      <c r="S28" s="67">
        <f t="shared" ref="S28" si="23">N28+R28</f>
        <v>211</v>
      </c>
      <c r="T28" s="84">
        <f t="shared" si="18"/>
        <v>303.86470934594524</v>
      </c>
      <c r="U28" s="84">
        <f>LOOKUP(F28,Factors!$I$2:$I$62,Factors!$J$2:$J$62)</f>
        <v>1.0593076075902901</v>
      </c>
      <c r="V28" s="126">
        <f t="shared" si="4"/>
        <v>321.8861982883721</v>
      </c>
      <c r="W28" s="67">
        <v>1</v>
      </c>
      <c r="Y28" s="58"/>
      <c r="AC28" s="60"/>
    </row>
    <row r="29" spans="1:29" s="59" customFormat="1" ht="27" customHeight="1" x14ac:dyDescent="0.65">
      <c r="A29" s="127">
        <v>10</v>
      </c>
      <c r="B29" s="128">
        <v>20</v>
      </c>
      <c r="C29" s="128"/>
      <c r="D29" s="128"/>
      <c r="E29" s="129"/>
      <c r="F29" s="82"/>
      <c r="G29" s="130"/>
      <c r="H29" s="131"/>
      <c r="I29" s="132"/>
      <c r="J29" s="133"/>
      <c r="K29" s="134"/>
      <c r="L29" s="134"/>
      <c r="M29" s="134"/>
      <c r="N29" s="135"/>
      <c r="O29" s="134"/>
      <c r="P29" s="136"/>
      <c r="Q29" s="134"/>
      <c r="R29" s="135"/>
      <c r="S29" s="135"/>
      <c r="T29" s="137"/>
      <c r="U29" s="137"/>
      <c r="V29" s="138"/>
      <c r="W29" s="135"/>
      <c r="Y29" s="139"/>
      <c r="AC29" s="60"/>
    </row>
    <row r="30" spans="1:29" ht="22.5" x14ac:dyDescent="0.45">
      <c r="A30" s="89">
        <v>21</v>
      </c>
      <c r="B30" s="81" t="s">
        <v>291</v>
      </c>
      <c r="C30" s="81" t="s">
        <v>292</v>
      </c>
      <c r="D30" s="90" t="s">
        <v>366</v>
      </c>
      <c r="G30" s="121"/>
      <c r="K30" s="123"/>
    </row>
    <row r="31" spans="1:29" ht="22.5" x14ac:dyDescent="0.45">
      <c r="A31" s="88">
        <v>1</v>
      </c>
      <c r="B31" s="81" t="s">
        <v>370</v>
      </c>
      <c r="C31" s="81" t="s">
        <v>364</v>
      </c>
      <c r="D31" s="90" t="s">
        <v>365</v>
      </c>
      <c r="G31" s="121"/>
      <c r="K31" s="123"/>
    </row>
    <row r="32" spans="1:29" ht="22.5" x14ac:dyDescent="0.45">
      <c r="A32" s="88">
        <v>2</v>
      </c>
      <c r="B32" s="81" t="s">
        <v>371</v>
      </c>
      <c r="C32" s="81" t="s">
        <v>372</v>
      </c>
      <c r="D32" s="90" t="s">
        <v>368</v>
      </c>
      <c r="G32" s="121"/>
      <c r="K32" s="123"/>
    </row>
    <row r="33" spans="1:15" ht="22.5" x14ac:dyDescent="0.45">
      <c r="A33" s="88">
        <v>3</v>
      </c>
      <c r="B33" s="81" t="s">
        <v>363</v>
      </c>
      <c r="C33" s="81"/>
      <c r="D33" s="90" t="s">
        <v>369</v>
      </c>
      <c r="G33" s="121"/>
      <c r="H33" s="120"/>
      <c r="K33" s="123"/>
    </row>
    <row r="34" spans="1:15" ht="22.5" x14ac:dyDescent="0.45">
      <c r="A34" s="88">
        <v>4</v>
      </c>
      <c r="B34" s="81"/>
      <c r="C34" s="81"/>
      <c r="D34" s="90"/>
      <c r="G34" s="121"/>
      <c r="K34" s="123"/>
      <c r="N34" s="123"/>
      <c r="O34" s="123"/>
    </row>
    <row r="35" spans="1:15" ht="22.5" x14ac:dyDescent="0.45">
      <c r="A35" s="88"/>
      <c r="B35" s="81" t="s">
        <v>296</v>
      </c>
      <c r="C35" s="81"/>
      <c r="D35" s="90"/>
      <c r="G35" s="121"/>
      <c r="I35" s="124"/>
      <c r="J35" s="125"/>
      <c r="K35" s="123"/>
      <c r="O35" s="123"/>
    </row>
    <row r="36" spans="1:15" ht="22.5" x14ac:dyDescent="0.45">
      <c r="A36" s="88"/>
      <c r="B36" s="81" t="s">
        <v>299</v>
      </c>
      <c r="C36" s="81"/>
      <c r="D36" s="90"/>
      <c r="G36" s="121"/>
      <c r="K36" s="105"/>
      <c r="O36" s="91"/>
    </row>
    <row r="37" spans="1:15" ht="22.5" x14ac:dyDescent="0.45">
      <c r="B37" s="81"/>
      <c r="D37" s="90"/>
    </row>
  </sheetData>
  <sortState ref="A8:Y19">
    <sortCondition ref="G8:G19"/>
    <sortCondition descending="1" ref="U8:U19"/>
  </sortState>
  <mergeCells count="13">
    <mergeCell ref="A1:X1"/>
    <mergeCell ref="A2:X2"/>
    <mergeCell ref="A3:X3"/>
    <mergeCell ref="A4:X4"/>
    <mergeCell ref="A7:A8"/>
    <mergeCell ref="B7:B8"/>
    <mergeCell ref="C7:C8"/>
    <mergeCell ref="D7:D8"/>
    <mergeCell ref="E7:E8"/>
    <mergeCell ref="G7:G8"/>
    <mergeCell ref="H7:H8"/>
    <mergeCell ref="K7:M7"/>
    <mergeCell ref="O7:Q7"/>
  </mergeCells>
  <conditionalFormatting sqref="J9:L9 N9:P9 K24:M24 O24:Q24 O10:Q22 K10:M22">
    <cfRule type="containsText" dxfId="14" priority="280" stopIfTrue="1" operator="containsText" text="x">
      <formula>NOT(ISERROR(SEARCH("x",J9)))</formula>
    </cfRule>
    <cfRule type="containsText" dxfId="13" priority="281" stopIfTrue="1" operator="containsText" text="_">
      <formula>NOT(ISERROR(SEARCH("_",J9)))</formula>
    </cfRule>
    <cfRule type="cellIs" dxfId="12" priority="282" stopIfTrue="1" operator="greaterThan">
      <formula>0</formula>
    </cfRule>
  </conditionalFormatting>
  <conditionalFormatting sqref="S9:T9">
    <cfRule type="containsText" dxfId="11" priority="256" stopIfTrue="1" operator="containsText" text="x">
      <formula>NOT(ISERROR(SEARCH("x",S9)))</formula>
    </cfRule>
    <cfRule type="containsText" dxfId="10" priority="257" stopIfTrue="1" operator="containsText" text="_">
      <formula>NOT(ISERROR(SEARCH("_",S9)))</formula>
    </cfRule>
    <cfRule type="cellIs" dxfId="9" priority="258" stopIfTrue="1" operator="greaterThan">
      <formula>0</formula>
    </cfRule>
  </conditionalFormatting>
  <conditionalFormatting sqref="O23:Q23 K23:M23">
    <cfRule type="containsText" dxfId="8" priority="40" stopIfTrue="1" operator="containsText" text="x">
      <formula>NOT(ISERROR(SEARCH("x",K23)))</formula>
    </cfRule>
    <cfRule type="containsText" dxfId="7" priority="41" stopIfTrue="1" operator="containsText" text="_">
      <formula>NOT(ISERROR(SEARCH("_",K23)))</formula>
    </cfRule>
    <cfRule type="cellIs" dxfId="6" priority="42" stopIfTrue="1" operator="greaterThan">
      <formula>0</formula>
    </cfRule>
  </conditionalFormatting>
  <conditionalFormatting sqref="K25:M29">
    <cfRule type="containsText" dxfId="5" priority="37" stopIfTrue="1" operator="containsText" text="x">
      <formula>NOT(ISERROR(SEARCH("x",K25)))</formula>
    </cfRule>
    <cfRule type="containsText" dxfId="4" priority="38" stopIfTrue="1" operator="containsText" text="_">
      <formula>NOT(ISERROR(SEARCH("_",K25)))</formula>
    </cfRule>
    <cfRule type="cellIs" dxfId="3" priority="39" stopIfTrue="1" operator="greaterThan">
      <formula>0</formula>
    </cfRule>
  </conditionalFormatting>
  <conditionalFormatting sqref="O25:Q29">
    <cfRule type="containsText" dxfId="2" priority="34" stopIfTrue="1" operator="containsText" text="x">
      <formula>NOT(ISERROR(SEARCH("x",O25)))</formula>
    </cfRule>
    <cfRule type="containsText" dxfId="1" priority="35" stopIfTrue="1" operator="containsText" text="_">
      <formula>NOT(ISERROR(SEARCH("_",O25)))</formula>
    </cfRule>
    <cfRule type="cellIs" dxfId="0" priority="36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Factors</vt:lpstr>
      <vt:lpstr>Protocol</vt:lpstr>
      <vt:lpstr>Protocol!Print_Area</vt:lpstr>
      <vt:lpstr>Protocol!Print_Titles</vt:lpstr>
    </vt:vector>
  </TitlesOfParts>
  <Manager>ducos</Manager>
  <Company>ducos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fiche europe</dc:title>
  <dc:subject>fiche de match</dc:subject>
  <dc:creator>-ducos</dc:creator>
  <cp:lastModifiedBy>ADMIN</cp:lastModifiedBy>
  <cp:lastPrinted>2018-02-01T18:55:40Z</cp:lastPrinted>
  <dcterms:created xsi:type="dcterms:W3CDTF">1996-11-01T13:22:49Z</dcterms:created>
  <dcterms:modified xsi:type="dcterms:W3CDTF">2023-11-12T17:08:44Z</dcterms:modified>
</cp:coreProperties>
</file>