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Bergson 1" sheetId="47" r:id="rId1"/>
    <sheet name="Bergson 2" sheetId="46" r:id="rId2"/>
  </sheets>
  <definedNames>
    <definedName name="_xlnm.Print_Area" localSheetId="0">'Bergson 1'!$A$1:$R$60</definedName>
    <definedName name="_xlnm.Print_Area" localSheetId="1">'Bergson 2'!$A$1:$R$112</definedName>
  </definedNames>
  <calcPr calcId="152511"/>
</workbook>
</file>

<file path=xl/calcChain.xml><?xml version="1.0" encoding="utf-8"?>
<calcChain xmlns="http://schemas.openxmlformats.org/spreadsheetml/2006/main">
  <c r="R82" i="46" l="1"/>
  <c r="Q82" i="46"/>
  <c r="R39" i="47" l="1"/>
  <c r="R80" i="46" s="1"/>
  <c r="Q81" i="46"/>
  <c r="P81" i="46"/>
  <c r="O81" i="46"/>
  <c r="N81" i="46"/>
  <c r="M81" i="46"/>
  <c r="L81" i="46"/>
  <c r="K81" i="46"/>
  <c r="J81" i="46"/>
  <c r="I81" i="46"/>
  <c r="H81" i="46"/>
  <c r="E81" i="46"/>
  <c r="D81" i="46"/>
  <c r="C81" i="46"/>
  <c r="Q80" i="46"/>
  <c r="P80" i="46"/>
  <c r="O80" i="46"/>
  <c r="N80" i="46"/>
  <c r="M80" i="46"/>
  <c r="L80" i="46"/>
  <c r="K80" i="46"/>
  <c r="J80" i="46"/>
  <c r="I80" i="46"/>
  <c r="H80" i="46"/>
  <c r="E80" i="46"/>
  <c r="D80" i="46"/>
  <c r="C80" i="46"/>
  <c r="Q79" i="46"/>
  <c r="P79" i="46"/>
  <c r="O79" i="46"/>
  <c r="N79" i="46"/>
  <c r="M79" i="46"/>
  <c r="L79" i="46"/>
  <c r="K79" i="46"/>
  <c r="J79" i="46"/>
  <c r="I79" i="46"/>
  <c r="H79" i="46"/>
  <c r="D79" i="46"/>
  <c r="Q76" i="46"/>
  <c r="P76" i="46"/>
  <c r="O76" i="46"/>
  <c r="N76" i="46"/>
  <c r="M76" i="46"/>
  <c r="L76" i="46"/>
  <c r="K76" i="46"/>
  <c r="J76" i="46"/>
  <c r="I76" i="46"/>
  <c r="H76" i="46"/>
  <c r="E76" i="46"/>
  <c r="D76" i="46"/>
  <c r="C76" i="46"/>
  <c r="Q75" i="46"/>
  <c r="P75" i="46"/>
  <c r="O75" i="46"/>
  <c r="N75" i="46"/>
  <c r="M75" i="46"/>
  <c r="L75" i="46"/>
  <c r="K75" i="46"/>
  <c r="J75" i="46"/>
  <c r="I75" i="46"/>
  <c r="H75" i="46"/>
  <c r="E75" i="46"/>
  <c r="D75" i="46"/>
  <c r="C75" i="46"/>
  <c r="C79" i="46"/>
  <c r="R81" i="46"/>
  <c r="R79" i="46"/>
  <c r="R77" i="46"/>
  <c r="R76" i="46"/>
  <c r="R75" i="46"/>
  <c r="R74" i="46"/>
  <c r="Q74" i="46"/>
  <c r="P74" i="46"/>
  <c r="O74" i="46"/>
  <c r="N74" i="46"/>
  <c r="M74" i="46"/>
  <c r="L74" i="46"/>
  <c r="K74" i="46"/>
  <c r="J74" i="46"/>
  <c r="I74" i="46"/>
  <c r="H74" i="46"/>
  <c r="E74" i="46"/>
  <c r="D74" i="46"/>
  <c r="C74" i="46"/>
  <c r="R72" i="46"/>
  <c r="M69" i="46"/>
  <c r="P69" i="46"/>
  <c r="O71" i="46"/>
  <c r="N71" i="46"/>
  <c r="M71" i="46"/>
  <c r="L71" i="46"/>
  <c r="K71" i="46"/>
  <c r="J71" i="46"/>
  <c r="I71" i="46"/>
  <c r="H71" i="46"/>
  <c r="E71" i="46"/>
  <c r="D71" i="46"/>
  <c r="C71" i="46"/>
  <c r="R69" i="46"/>
  <c r="R70" i="46"/>
  <c r="Q70" i="46"/>
  <c r="P70" i="46"/>
  <c r="O70" i="46"/>
  <c r="N70" i="46"/>
  <c r="M70" i="46"/>
  <c r="L70" i="46"/>
  <c r="K70" i="46"/>
  <c r="J70" i="46"/>
  <c r="I70" i="46"/>
  <c r="H70" i="46"/>
  <c r="E70" i="46"/>
  <c r="D70" i="46"/>
  <c r="C70" i="46"/>
  <c r="Q69" i="46"/>
  <c r="J69" i="46"/>
  <c r="K69" i="46"/>
  <c r="L69" i="46"/>
  <c r="N69" i="46"/>
  <c r="O69" i="46"/>
  <c r="I69" i="46"/>
  <c r="H69" i="46"/>
  <c r="E69" i="46"/>
  <c r="D69" i="46"/>
  <c r="C69" i="46"/>
  <c r="Q66" i="46"/>
  <c r="P66" i="46"/>
  <c r="O66" i="46"/>
  <c r="N66" i="46"/>
  <c r="M66" i="46"/>
  <c r="L66" i="46"/>
  <c r="K66" i="46"/>
  <c r="J66" i="46"/>
  <c r="I66" i="46"/>
  <c r="H66" i="46"/>
  <c r="E66" i="46"/>
  <c r="D66" i="46"/>
  <c r="C66" i="46"/>
  <c r="I65" i="46"/>
  <c r="J65" i="46"/>
  <c r="K65" i="46"/>
  <c r="L65" i="46"/>
  <c r="M65" i="46"/>
  <c r="N65" i="46"/>
  <c r="H65" i="46"/>
  <c r="E65" i="46"/>
  <c r="D65" i="46"/>
  <c r="C65" i="46"/>
  <c r="R67" i="46"/>
  <c r="R66" i="46"/>
  <c r="R64" i="46"/>
  <c r="Q64" i="46"/>
  <c r="P64" i="46"/>
  <c r="O64" i="46"/>
  <c r="N64" i="46"/>
  <c r="M64" i="46"/>
  <c r="L64" i="46"/>
  <c r="K64" i="46"/>
  <c r="J64" i="46"/>
  <c r="I64" i="46"/>
  <c r="H64" i="46"/>
  <c r="E64" i="46"/>
  <c r="D64" i="46"/>
  <c r="C64" i="46"/>
  <c r="N61" i="46"/>
  <c r="M61" i="46"/>
  <c r="L61" i="46"/>
  <c r="K61" i="46"/>
  <c r="J61" i="46"/>
  <c r="I61" i="46"/>
  <c r="H61" i="46"/>
  <c r="E61" i="46"/>
  <c r="D61" i="46"/>
  <c r="C61" i="46"/>
  <c r="N60" i="46"/>
  <c r="M60" i="46"/>
  <c r="L60" i="46"/>
  <c r="K60" i="46"/>
  <c r="J60" i="46"/>
  <c r="I60" i="46"/>
  <c r="H60" i="46"/>
  <c r="E60" i="46"/>
  <c r="D60" i="46"/>
  <c r="C60" i="46"/>
  <c r="N59" i="46"/>
  <c r="M59" i="46"/>
  <c r="L59" i="46"/>
  <c r="K59" i="46"/>
  <c r="J59" i="46"/>
  <c r="I59" i="46"/>
  <c r="H59" i="46"/>
  <c r="E59" i="46"/>
  <c r="D59" i="46"/>
  <c r="C59" i="46"/>
  <c r="N56" i="46"/>
  <c r="M56" i="46"/>
  <c r="L56" i="46"/>
  <c r="K56" i="46"/>
  <c r="J56" i="46"/>
  <c r="I56" i="46"/>
  <c r="H56" i="46"/>
  <c r="E56" i="46"/>
  <c r="D56" i="46"/>
  <c r="C56" i="46"/>
  <c r="N55" i="46"/>
  <c r="M55" i="46"/>
  <c r="L55" i="46"/>
  <c r="K55" i="46"/>
  <c r="J55" i="46"/>
  <c r="I55" i="46"/>
  <c r="H55" i="46"/>
  <c r="E55" i="46"/>
  <c r="D55" i="46"/>
  <c r="C55" i="46"/>
  <c r="N54" i="46"/>
  <c r="M54" i="46"/>
  <c r="L54" i="46"/>
  <c r="K54" i="46"/>
  <c r="J54" i="46"/>
  <c r="I54" i="46"/>
  <c r="H54" i="46"/>
  <c r="E54" i="46"/>
  <c r="D54" i="46"/>
  <c r="C54" i="46"/>
  <c r="P84" i="46"/>
  <c r="P85" i="46"/>
  <c r="P86" i="46"/>
  <c r="P87" i="46"/>
  <c r="P88" i="46"/>
  <c r="P89" i="46"/>
  <c r="P90" i="46"/>
  <c r="P91" i="46"/>
  <c r="P92" i="46"/>
  <c r="P93" i="46"/>
  <c r="P94" i="46"/>
  <c r="P95" i="46"/>
  <c r="P96" i="46"/>
  <c r="P97" i="46"/>
  <c r="P98" i="46"/>
  <c r="P99" i="46"/>
  <c r="P100" i="46"/>
  <c r="P101" i="46"/>
  <c r="P102" i="46"/>
  <c r="O84" i="46"/>
  <c r="O85" i="46"/>
  <c r="O86" i="46"/>
  <c r="O87" i="46"/>
  <c r="O88" i="46"/>
  <c r="O89" i="46"/>
  <c r="O90" i="46"/>
  <c r="O91" i="46"/>
  <c r="O92" i="46"/>
  <c r="O93" i="46"/>
  <c r="O94" i="46"/>
  <c r="O95" i="46"/>
  <c r="O96" i="46"/>
  <c r="O97" i="46"/>
  <c r="O98" i="46"/>
  <c r="O99" i="46"/>
  <c r="O100" i="46"/>
  <c r="O101" i="46"/>
  <c r="O102" i="46"/>
  <c r="N84" i="46"/>
  <c r="N85" i="46"/>
  <c r="N86" i="46"/>
  <c r="N87" i="46"/>
  <c r="N88" i="46"/>
  <c r="N89" i="46"/>
  <c r="N90" i="46"/>
  <c r="N91" i="46"/>
  <c r="N92" i="46"/>
  <c r="N93" i="46"/>
  <c r="N94" i="46"/>
  <c r="N95" i="46"/>
  <c r="N96" i="46"/>
  <c r="N97" i="46"/>
  <c r="N98" i="46"/>
  <c r="N99" i="46"/>
  <c r="N100" i="46"/>
  <c r="N101" i="46"/>
  <c r="N102" i="46"/>
  <c r="M84" i="46"/>
  <c r="M85" i="46"/>
  <c r="M86" i="46"/>
  <c r="M87" i="46"/>
  <c r="M88" i="46"/>
  <c r="M89" i="46"/>
  <c r="M90" i="46"/>
  <c r="M91" i="46"/>
  <c r="M92" i="46"/>
  <c r="M93" i="46"/>
  <c r="M94" i="46"/>
  <c r="M95" i="46"/>
  <c r="M96" i="46"/>
  <c r="M97" i="46"/>
  <c r="M98" i="46"/>
  <c r="M99" i="46"/>
  <c r="M100" i="46"/>
  <c r="M101" i="46"/>
  <c r="M102" i="46"/>
  <c r="L84" i="46"/>
  <c r="L85" i="46"/>
  <c r="L86" i="46"/>
  <c r="L87" i="46"/>
  <c r="L88" i="46"/>
  <c r="L89" i="46"/>
  <c r="L90" i="46"/>
  <c r="L91" i="46"/>
  <c r="L92" i="46"/>
  <c r="L93" i="46"/>
  <c r="L94" i="46"/>
  <c r="L95" i="46"/>
  <c r="L96" i="46"/>
  <c r="L97" i="46"/>
  <c r="L98" i="46"/>
  <c r="L99" i="46"/>
  <c r="L100" i="46"/>
  <c r="L101" i="46"/>
  <c r="L102" i="46"/>
  <c r="K84" i="46"/>
  <c r="K85" i="46"/>
  <c r="K86" i="46"/>
  <c r="K87" i="46"/>
  <c r="K88" i="46"/>
  <c r="K89" i="46"/>
  <c r="K90" i="46"/>
  <c r="K91" i="46"/>
  <c r="K92" i="46"/>
  <c r="K93" i="46"/>
  <c r="K94" i="46"/>
  <c r="K95" i="46"/>
  <c r="K96" i="46"/>
  <c r="K97" i="46"/>
  <c r="K98" i="46"/>
  <c r="K99" i="46"/>
  <c r="K100" i="46"/>
  <c r="K101" i="46"/>
  <c r="K102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J100" i="46"/>
  <c r="J101" i="46"/>
  <c r="J102" i="46"/>
  <c r="I84" i="46"/>
  <c r="I85" i="46"/>
  <c r="I86" i="46"/>
  <c r="I87" i="46"/>
  <c r="I88" i="46"/>
  <c r="I89" i="46"/>
  <c r="I90" i="46"/>
  <c r="I91" i="46"/>
  <c r="I92" i="46"/>
  <c r="I93" i="46"/>
  <c r="I94" i="46"/>
  <c r="I95" i="46"/>
  <c r="I96" i="46"/>
  <c r="I97" i="46"/>
  <c r="I98" i="46"/>
  <c r="I99" i="46"/>
  <c r="I100" i="46"/>
  <c r="I101" i="46"/>
  <c r="I102" i="46"/>
  <c r="H84" i="46"/>
  <c r="H85" i="46"/>
  <c r="H86" i="46"/>
  <c r="H87" i="46"/>
  <c r="H88" i="46"/>
  <c r="H89" i="46"/>
  <c r="H90" i="46"/>
  <c r="H91" i="46"/>
  <c r="H92" i="46"/>
  <c r="H93" i="46"/>
  <c r="H94" i="46"/>
  <c r="H95" i="46"/>
  <c r="H96" i="46"/>
  <c r="H97" i="46"/>
  <c r="H98" i="46"/>
  <c r="H99" i="46"/>
  <c r="H100" i="46"/>
  <c r="H101" i="46"/>
  <c r="H102" i="46"/>
  <c r="E79" i="46"/>
  <c r="E84" i="46"/>
  <c r="E85" i="46"/>
  <c r="E86" i="46"/>
  <c r="E87" i="46"/>
  <c r="E88" i="46"/>
  <c r="E89" i="46"/>
  <c r="E90" i="46"/>
  <c r="E91" i="46"/>
  <c r="E92" i="46"/>
  <c r="E93" i="46"/>
  <c r="E94" i="46"/>
  <c r="E95" i="46"/>
  <c r="E96" i="46"/>
  <c r="E97" i="46"/>
  <c r="E98" i="46"/>
  <c r="E99" i="46"/>
  <c r="E100" i="46"/>
  <c r="E101" i="46"/>
  <c r="E102" i="46"/>
  <c r="D84" i="46"/>
  <c r="D85" i="46"/>
  <c r="D86" i="46"/>
  <c r="D87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D101" i="46"/>
  <c r="D102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R52" i="47"/>
  <c r="R54" i="47"/>
  <c r="R55" i="47"/>
  <c r="Q52" i="47"/>
  <c r="Q54" i="47"/>
  <c r="Q55" i="47"/>
  <c r="P50" i="47"/>
  <c r="P56" i="46" s="1"/>
  <c r="P51" i="47"/>
  <c r="Q51" i="47" s="1"/>
  <c r="Q61" i="46" s="1"/>
  <c r="P52" i="47"/>
  <c r="P53" i="47"/>
  <c r="P71" i="46" s="1"/>
  <c r="P54" i="47"/>
  <c r="P55" i="47"/>
  <c r="O50" i="47"/>
  <c r="O56" i="46" s="1"/>
  <c r="O51" i="47"/>
  <c r="O61" i="46" s="1"/>
  <c r="O52" i="47"/>
  <c r="O53" i="47"/>
  <c r="O54" i="47"/>
  <c r="O55" i="47"/>
  <c r="R37" i="47"/>
  <c r="R38" i="47"/>
  <c r="Q37" i="47"/>
  <c r="Q38" i="47"/>
  <c r="P34" i="47"/>
  <c r="P55" i="46" s="1"/>
  <c r="P35" i="47"/>
  <c r="P60" i="46" s="1"/>
  <c r="P36" i="47"/>
  <c r="P65" i="46" s="1"/>
  <c r="P37" i="47"/>
  <c r="P38" i="47"/>
  <c r="O34" i="47"/>
  <c r="O55" i="46" s="1"/>
  <c r="O35" i="47"/>
  <c r="O60" i="46" s="1"/>
  <c r="O36" i="47"/>
  <c r="O65" i="46" s="1"/>
  <c r="O37" i="47"/>
  <c r="O38" i="47"/>
  <c r="R20" i="47"/>
  <c r="R21" i="47"/>
  <c r="R22" i="47"/>
  <c r="R23" i="47"/>
  <c r="Q20" i="47"/>
  <c r="Q21" i="47"/>
  <c r="Q22" i="47"/>
  <c r="Q23" i="47"/>
  <c r="P18" i="47"/>
  <c r="P54" i="46" s="1"/>
  <c r="P19" i="47"/>
  <c r="P59" i="46" s="1"/>
  <c r="P20" i="47"/>
  <c r="P21" i="47"/>
  <c r="P22" i="47"/>
  <c r="P23" i="47"/>
  <c r="O18" i="47"/>
  <c r="O19" i="47"/>
  <c r="O59" i="46" s="1"/>
  <c r="O20" i="47"/>
  <c r="O21" i="47"/>
  <c r="O22" i="47"/>
  <c r="O23" i="47"/>
  <c r="Q36" i="47" l="1"/>
  <c r="P61" i="46"/>
  <c r="R51" i="47"/>
  <c r="R61" i="46" s="1"/>
  <c r="Q53" i="47"/>
  <c r="Q50" i="47"/>
  <c r="Q35" i="47"/>
  <c r="Q60" i="46" s="1"/>
  <c r="Q34" i="47"/>
  <c r="Q55" i="46" s="1"/>
  <c r="Q18" i="47"/>
  <c r="Q54" i="46" s="1"/>
  <c r="Q19" i="47"/>
  <c r="O54" i="46"/>
  <c r="R35" i="47" l="1"/>
  <c r="R60" i="46" s="1"/>
  <c r="Q65" i="46"/>
  <c r="R36" i="47"/>
  <c r="R65" i="46" s="1"/>
  <c r="Q71" i="46"/>
  <c r="R53" i="47"/>
  <c r="R71" i="46" s="1"/>
  <c r="R50" i="47"/>
  <c r="R56" i="46" s="1"/>
  <c r="Q56" i="46"/>
  <c r="R34" i="47"/>
  <c r="R55" i="46" s="1"/>
  <c r="R18" i="47"/>
  <c r="R54" i="46" s="1"/>
  <c r="Q59" i="46"/>
  <c r="R19" i="47"/>
  <c r="R59" i="46" s="1"/>
  <c r="P30" i="47"/>
  <c r="P31" i="47"/>
  <c r="P32" i="47"/>
  <c r="P33" i="47"/>
  <c r="O30" i="47"/>
  <c r="O31" i="47"/>
  <c r="O32" i="47"/>
  <c r="O33" i="47"/>
  <c r="Q31" i="47" l="1"/>
  <c r="R31" i="47" s="1"/>
  <c r="R40" i="46" s="1"/>
  <c r="Q32" i="47"/>
  <c r="R32" i="47" s="1"/>
  <c r="R45" i="46" s="1"/>
  <c r="R62" i="46"/>
  <c r="R57" i="46"/>
  <c r="Q33" i="47"/>
  <c r="R33" i="47" s="1"/>
  <c r="R50" i="46" s="1"/>
  <c r="Q30" i="47"/>
  <c r="R30" i="47" s="1"/>
  <c r="R35" i="46" s="1"/>
  <c r="P43" i="47"/>
  <c r="O43" i="47"/>
  <c r="P42" i="47"/>
  <c r="O42" i="47"/>
  <c r="P41" i="47"/>
  <c r="O41" i="47"/>
  <c r="P27" i="47"/>
  <c r="O27" i="47"/>
  <c r="P26" i="47"/>
  <c r="O26" i="47"/>
  <c r="P25" i="47"/>
  <c r="O25" i="47"/>
  <c r="P11" i="47"/>
  <c r="O11" i="47"/>
  <c r="P10" i="47"/>
  <c r="O10" i="47"/>
  <c r="P9" i="47"/>
  <c r="O9" i="47"/>
  <c r="Q62" i="46" l="1"/>
  <c r="Q27" i="47"/>
  <c r="R27" i="47" s="1"/>
  <c r="R20" i="46" s="1"/>
  <c r="Q9" i="47"/>
  <c r="R9" i="47" s="1"/>
  <c r="R9" i="46" s="1"/>
  <c r="Q10" i="47"/>
  <c r="R10" i="47" s="1"/>
  <c r="R14" i="46" s="1"/>
  <c r="Q11" i="47"/>
  <c r="R11" i="47" s="1"/>
  <c r="R19" i="46" s="1"/>
  <c r="Q41" i="47"/>
  <c r="R41" i="47" s="1"/>
  <c r="R11" i="46" s="1"/>
  <c r="Q42" i="47"/>
  <c r="R42" i="47" s="1"/>
  <c r="R16" i="46" s="1"/>
  <c r="Q43" i="47"/>
  <c r="R43" i="47" s="1"/>
  <c r="R21" i="46" s="1"/>
  <c r="Q26" i="47"/>
  <c r="R26" i="47" s="1"/>
  <c r="R15" i="46" s="1"/>
  <c r="Q25" i="47"/>
  <c r="R25" i="47" s="1"/>
  <c r="R10" i="46" s="1"/>
  <c r="N41" i="46" l="1"/>
  <c r="M41" i="46"/>
  <c r="L41" i="46"/>
  <c r="K41" i="46"/>
  <c r="J41" i="46"/>
  <c r="I41" i="46"/>
  <c r="N40" i="46"/>
  <c r="M40" i="46"/>
  <c r="L40" i="46"/>
  <c r="K40" i="46"/>
  <c r="J40" i="46"/>
  <c r="I40" i="46"/>
  <c r="N39" i="46"/>
  <c r="M39" i="46"/>
  <c r="L39" i="46"/>
  <c r="K39" i="46"/>
  <c r="J39" i="46"/>
  <c r="I39" i="46"/>
  <c r="N51" i="46" l="1"/>
  <c r="M51" i="46"/>
  <c r="L51" i="46"/>
  <c r="K51" i="46"/>
  <c r="J51" i="46"/>
  <c r="I51" i="46"/>
  <c r="H51" i="46"/>
  <c r="E51" i="46"/>
  <c r="D51" i="46"/>
  <c r="C51" i="46"/>
  <c r="N50" i="46"/>
  <c r="M50" i="46"/>
  <c r="L50" i="46"/>
  <c r="K50" i="46"/>
  <c r="J50" i="46"/>
  <c r="I50" i="46"/>
  <c r="H50" i="46"/>
  <c r="E50" i="46"/>
  <c r="D50" i="46"/>
  <c r="C50" i="46"/>
  <c r="N46" i="46"/>
  <c r="M46" i="46"/>
  <c r="L46" i="46"/>
  <c r="K46" i="46"/>
  <c r="J46" i="46"/>
  <c r="I46" i="46"/>
  <c r="E46" i="46"/>
  <c r="D46" i="46"/>
  <c r="C46" i="46"/>
  <c r="N45" i="46"/>
  <c r="M45" i="46"/>
  <c r="L45" i="46"/>
  <c r="K45" i="46"/>
  <c r="J45" i="46"/>
  <c r="I45" i="46"/>
  <c r="H45" i="46"/>
  <c r="E45" i="46"/>
  <c r="D45" i="46"/>
  <c r="C45" i="46"/>
  <c r="N36" i="46"/>
  <c r="M36" i="46"/>
  <c r="L36" i="46"/>
  <c r="K36" i="46"/>
  <c r="J36" i="46"/>
  <c r="I36" i="46"/>
  <c r="H36" i="46"/>
  <c r="E36" i="46"/>
  <c r="D36" i="46"/>
  <c r="C36" i="46"/>
  <c r="N35" i="46"/>
  <c r="M35" i="46"/>
  <c r="L35" i="46"/>
  <c r="K35" i="46"/>
  <c r="J35" i="46"/>
  <c r="I35" i="46"/>
  <c r="H35" i="46"/>
  <c r="E35" i="46"/>
  <c r="D35" i="46"/>
  <c r="C35" i="46"/>
  <c r="N31" i="46"/>
  <c r="M31" i="46"/>
  <c r="L31" i="46"/>
  <c r="K31" i="46"/>
  <c r="J31" i="46"/>
  <c r="I31" i="46"/>
  <c r="H31" i="46"/>
  <c r="E31" i="46"/>
  <c r="D31" i="46"/>
  <c r="C31" i="46"/>
  <c r="N30" i="46"/>
  <c r="M30" i="46"/>
  <c r="L30" i="46"/>
  <c r="K30" i="46"/>
  <c r="J30" i="46"/>
  <c r="I30" i="46"/>
  <c r="H30" i="46"/>
  <c r="E30" i="46"/>
  <c r="D30" i="46"/>
  <c r="C30" i="46"/>
  <c r="N26" i="46"/>
  <c r="M26" i="46"/>
  <c r="L26" i="46"/>
  <c r="K26" i="46"/>
  <c r="J26" i="46"/>
  <c r="I26" i="46"/>
  <c r="H26" i="46"/>
  <c r="E26" i="46"/>
  <c r="D26" i="46"/>
  <c r="C26" i="46"/>
  <c r="N25" i="46"/>
  <c r="M25" i="46"/>
  <c r="L25" i="46"/>
  <c r="K25" i="46"/>
  <c r="J25" i="46"/>
  <c r="I25" i="46"/>
  <c r="H25" i="46"/>
  <c r="E25" i="46"/>
  <c r="D25" i="46"/>
  <c r="C25" i="46"/>
  <c r="N21" i="46"/>
  <c r="M21" i="46"/>
  <c r="L21" i="46"/>
  <c r="K21" i="46"/>
  <c r="J21" i="46"/>
  <c r="I21" i="46"/>
  <c r="H21" i="46"/>
  <c r="E21" i="46"/>
  <c r="D21" i="46"/>
  <c r="C21" i="46"/>
  <c r="N20" i="46"/>
  <c r="M20" i="46"/>
  <c r="L20" i="46"/>
  <c r="K20" i="46"/>
  <c r="J20" i="46"/>
  <c r="I20" i="46"/>
  <c r="H20" i="46"/>
  <c r="E20" i="46"/>
  <c r="D20" i="46"/>
  <c r="C20" i="46"/>
  <c r="D9" i="46"/>
  <c r="C19" i="46"/>
  <c r="N49" i="46"/>
  <c r="M49" i="46"/>
  <c r="L49" i="46"/>
  <c r="K49" i="46"/>
  <c r="J49" i="46"/>
  <c r="I49" i="46"/>
  <c r="H49" i="46"/>
  <c r="E49" i="46"/>
  <c r="D49" i="46"/>
  <c r="C49" i="46"/>
  <c r="N44" i="46"/>
  <c r="M44" i="46"/>
  <c r="L44" i="46"/>
  <c r="K44" i="46"/>
  <c r="J44" i="46"/>
  <c r="I44" i="46"/>
  <c r="H44" i="46"/>
  <c r="E44" i="46"/>
  <c r="D44" i="46"/>
  <c r="C44" i="46"/>
  <c r="N34" i="46"/>
  <c r="M34" i="46"/>
  <c r="L34" i="46"/>
  <c r="K34" i="46"/>
  <c r="J34" i="46"/>
  <c r="I34" i="46"/>
  <c r="H34" i="46"/>
  <c r="E34" i="46"/>
  <c r="D34" i="46"/>
  <c r="C34" i="46"/>
  <c r="N29" i="46"/>
  <c r="M29" i="46"/>
  <c r="L29" i="46"/>
  <c r="K29" i="46"/>
  <c r="J29" i="46"/>
  <c r="I29" i="46"/>
  <c r="H29" i="46"/>
  <c r="E29" i="46"/>
  <c r="D29" i="46"/>
  <c r="C29" i="46"/>
  <c r="N24" i="46"/>
  <c r="M24" i="46"/>
  <c r="L24" i="46"/>
  <c r="K24" i="46"/>
  <c r="J24" i="46"/>
  <c r="I24" i="46"/>
  <c r="H24" i="46"/>
  <c r="E24" i="46"/>
  <c r="D24" i="46"/>
  <c r="C24" i="46"/>
  <c r="N19" i="46"/>
  <c r="M19" i="46"/>
  <c r="L19" i="46"/>
  <c r="K19" i="46"/>
  <c r="J19" i="46"/>
  <c r="I19" i="46"/>
  <c r="H19" i="46"/>
  <c r="E19" i="46"/>
  <c r="D19" i="46"/>
  <c r="Q67" i="46" l="1"/>
  <c r="H39" i="46" l="1"/>
  <c r="E39" i="46"/>
  <c r="D39" i="46"/>
  <c r="C39" i="46"/>
  <c r="H41" i="46"/>
  <c r="E41" i="46"/>
  <c r="D41" i="46"/>
  <c r="C41" i="46"/>
  <c r="H40" i="46"/>
  <c r="E40" i="46"/>
  <c r="D40" i="46"/>
  <c r="C40" i="46"/>
  <c r="H47" i="46" l="1"/>
  <c r="P49" i="47"/>
  <c r="P51" i="46" s="1"/>
  <c r="O49" i="47"/>
  <c r="O51" i="46" s="1"/>
  <c r="P47" i="47"/>
  <c r="P41" i="46" s="1"/>
  <c r="O47" i="47"/>
  <c r="O50" i="46"/>
  <c r="P50" i="46"/>
  <c r="P45" i="46"/>
  <c r="O45" i="46"/>
  <c r="P16" i="47"/>
  <c r="P44" i="46" s="1"/>
  <c r="P17" i="47"/>
  <c r="P49" i="46" s="1"/>
  <c r="O16" i="47"/>
  <c r="O44" i="46" s="1"/>
  <c r="O17" i="47"/>
  <c r="O49" i="46" s="1"/>
  <c r="Q72" i="46" l="1"/>
  <c r="Q49" i="47"/>
  <c r="Q51" i="46" s="1"/>
  <c r="Q47" i="47"/>
  <c r="O41" i="46"/>
  <c r="Q17" i="47"/>
  <c r="Q16" i="47"/>
  <c r="Q50" i="46" l="1"/>
  <c r="Q45" i="46"/>
  <c r="Q44" i="46"/>
  <c r="R16" i="47"/>
  <c r="R44" i="46" s="1"/>
  <c r="R17" i="47"/>
  <c r="R49" i="46" s="1"/>
  <c r="Q49" i="46"/>
  <c r="R49" i="47"/>
  <c r="R51" i="46" s="1"/>
  <c r="R47" i="47"/>
  <c r="R41" i="46" s="1"/>
  <c r="Q41" i="46"/>
  <c r="Q52" i="46" l="1"/>
  <c r="R52" i="46"/>
  <c r="C15" i="46"/>
  <c r="C14" i="46"/>
  <c r="C11" i="46"/>
  <c r="N10" i="46"/>
  <c r="M10" i="46"/>
  <c r="L10" i="46"/>
  <c r="K10" i="46"/>
  <c r="J10" i="46"/>
  <c r="I10" i="46"/>
  <c r="H10" i="46"/>
  <c r="E10" i="46"/>
  <c r="D10" i="46"/>
  <c r="C10" i="46"/>
  <c r="Q77" i="46" l="1"/>
  <c r="O15" i="47"/>
  <c r="O39" i="46" s="1"/>
  <c r="P15" i="47"/>
  <c r="P39" i="46" s="1"/>
  <c r="P40" i="46"/>
  <c r="O48" i="47"/>
  <c r="O46" i="46" s="1"/>
  <c r="P48" i="47"/>
  <c r="P46" i="46" s="1"/>
  <c r="H14" i="46"/>
  <c r="H15" i="46"/>
  <c r="H16" i="46"/>
  <c r="O14" i="47"/>
  <c r="O34" i="46" s="1"/>
  <c r="P14" i="47"/>
  <c r="P34" i="46" s="1"/>
  <c r="O35" i="46"/>
  <c r="P35" i="46"/>
  <c r="O46" i="47"/>
  <c r="O36" i="46" s="1"/>
  <c r="P46" i="47"/>
  <c r="P36" i="46" s="1"/>
  <c r="O13" i="47"/>
  <c r="O29" i="46" s="1"/>
  <c r="P13" i="47"/>
  <c r="P29" i="46" s="1"/>
  <c r="O29" i="47"/>
  <c r="P29" i="47"/>
  <c r="P30" i="46" s="1"/>
  <c r="O45" i="47"/>
  <c r="O31" i="46" s="1"/>
  <c r="P45" i="47"/>
  <c r="P31" i="46" s="1"/>
  <c r="O12" i="47"/>
  <c r="O24" i="46" s="1"/>
  <c r="P12" i="47"/>
  <c r="P24" i="46" s="1"/>
  <c r="O28" i="47"/>
  <c r="O25" i="46" s="1"/>
  <c r="P28" i="47"/>
  <c r="P25" i="46" s="1"/>
  <c r="O44" i="47"/>
  <c r="O26" i="46" s="1"/>
  <c r="P44" i="47"/>
  <c r="P26" i="46" s="1"/>
  <c r="P14" i="46"/>
  <c r="O15" i="46"/>
  <c r="P16" i="46"/>
  <c r="O9" i="46"/>
  <c r="P9" i="46"/>
  <c r="O10" i="46"/>
  <c r="P10" i="46"/>
  <c r="O11" i="46"/>
  <c r="H9" i="46"/>
  <c r="H11" i="46"/>
  <c r="O16" i="46"/>
  <c r="N16" i="46"/>
  <c r="M16" i="46"/>
  <c r="L16" i="46"/>
  <c r="K16" i="46"/>
  <c r="J16" i="46"/>
  <c r="I16" i="46"/>
  <c r="E16" i="46"/>
  <c r="D16" i="46"/>
  <c r="N15" i="46"/>
  <c r="M15" i="46"/>
  <c r="L15" i="46"/>
  <c r="K15" i="46"/>
  <c r="J15" i="46"/>
  <c r="I15" i="46"/>
  <c r="E15" i="46"/>
  <c r="D15" i="46"/>
  <c r="N14" i="46"/>
  <c r="M14" i="46"/>
  <c r="L14" i="46"/>
  <c r="K14" i="46"/>
  <c r="J14" i="46"/>
  <c r="I14" i="46"/>
  <c r="E14" i="46"/>
  <c r="D14" i="46"/>
  <c r="C16" i="46"/>
  <c r="N11" i="46"/>
  <c r="M11" i="46"/>
  <c r="L11" i="46"/>
  <c r="K11" i="46"/>
  <c r="J11" i="46"/>
  <c r="I11" i="46"/>
  <c r="E11" i="46"/>
  <c r="D11" i="46"/>
  <c r="N9" i="46"/>
  <c r="M9" i="46"/>
  <c r="L9" i="46"/>
  <c r="K9" i="46"/>
  <c r="J9" i="46"/>
  <c r="I9" i="46"/>
  <c r="E9" i="46"/>
  <c r="C9" i="46"/>
  <c r="O21" i="46"/>
  <c r="P21" i="46"/>
  <c r="O20" i="46"/>
  <c r="P20" i="46"/>
  <c r="O19" i="46"/>
  <c r="P19" i="46"/>
  <c r="O30" i="46" l="1"/>
  <c r="Q29" i="47"/>
  <c r="R29" i="47" s="1"/>
  <c r="R30" i="46" s="1"/>
  <c r="P15" i="46"/>
  <c r="Q13" i="47"/>
  <c r="R13" i="47" s="1"/>
  <c r="R29" i="46" s="1"/>
  <c r="O40" i="46"/>
  <c r="O14" i="46"/>
  <c r="Q15" i="47"/>
  <c r="R15" i="47" s="1"/>
  <c r="R39" i="46" s="1"/>
  <c r="R42" i="46" s="1"/>
  <c r="Q28" i="47"/>
  <c r="Q14" i="47"/>
  <c r="Q46" i="47"/>
  <c r="Q12" i="47"/>
  <c r="R12" i="47" s="1"/>
  <c r="R24" i="46" s="1"/>
  <c r="P11" i="46"/>
  <c r="Q45" i="47"/>
  <c r="Q9" i="46"/>
  <c r="Q44" i="47"/>
  <c r="Q19" i="46"/>
  <c r="Q48" i="47"/>
  <c r="Q46" i="46" s="1"/>
  <c r="Q47" i="46" s="1"/>
  <c r="R14" i="47" l="1"/>
  <c r="R34" i="46" s="1"/>
  <c r="Q34" i="46"/>
  <c r="Q35" i="46"/>
  <c r="Q25" i="46"/>
  <c r="R28" i="47"/>
  <c r="R25" i="46" s="1"/>
  <c r="Q21" i="46"/>
  <c r="R45" i="47"/>
  <c r="R31" i="46" s="1"/>
  <c r="Q31" i="46"/>
  <c r="R44" i="47"/>
  <c r="R26" i="46" s="1"/>
  <c r="Q26" i="46"/>
  <c r="Q30" i="46"/>
  <c r="Q20" i="46"/>
  <c r="Q29" i="46"/>
  <c r="Q24" i="46"/>
  <c r="R46" i="47"/>
  <c r="R36" i="46" s="1"/>
  <c r="Q36" i="46"/>
  <c r="R48" i="47"/>
  <c r="R46" i="46" s="1"/>
  <c r="R47" i="46" s="1"/>
  <c r="Q40" i="46"/>
  <c r="Q39" i="46"/>
  <c r="Q11" i="46"/>
  <c r="Q10" i="46"/>
  <c r="Q16" i="46"/>
  <c r="Q14" i="46"/>
  <c r="Q15" i="46"/>
  <c r="Q42" i="46" l="1"/>
  <c r="R37" i="46"/>
  <c r="R12" i="46"/>
  <c r="R17" i="46"/>
  <c r="R22" i="46"/>
  <c r="R27" i="46"/>
  <c r="Q32" i="46"/>
  <c r="R32" i="46"/>
  <c r="Q37" i="46"/>
  <c r="Q12" i="46"/>
  <c r="Q17" i="46"/>
  <c r="Q27" i="46"/>
  <c r="Q22" i="46"/>
  <c r="Q84" i="46" l="1"/>
  <c r="Q85" i="46" l="1"/>
  <c r="Q86" i="46" s="1"/>
  <c r="Q87" i="46" l="1"/>
  <c r="Q88" i="46" s="1"/>
  <c r="Q89" i="46" l="1"/>
  <c r="Q90" i="46" l="1"/>
  <c r="Q91" i="46" s="1"/>
  <c r="Q92" i="46" l="1"/>
  <c r="Q93" i="46" l="1"/>
  <c r="Q94" i="46" s="1"/>
  <c r="Q95" i="46" l="1"/>
  <c r="Q96" i="46" l="1"/>
  <c r="Q97" i="46" s="1"/>
  <c r="Q98" i="46" l="1"/>
  <c r="Q99" i="46" l="1"/>
  <c r="Q100" i="46" s="1"/>
  <c r="Q101" i="46" l="1"/>
  <c r="Q102" i="46" s="1"/>
</calcChain>
</file>

<file path=xl/sharedStrings.xml><?xml version="1.0" encoding="utf-8"?>
<sst xmlns="http://schemas.openxmlformats.org/spreadsheetml/2006/main" count="255" uniqueCount="142">
  <si>
    <t xml:space="preserve"> </t>
  </si>
  <si>
    <t>PLACE</t>
  </si>
  <si>
    <t>GIVEN NAME</t>
  </si>
  <si>
    <t>FAMILY NAME</t>
  </si>
  <si>
    <t>CLUB</t>
  </si>
  <si>
    <t xml:space="preserve">BIRTH YEAR               DDMMYY </t>
  </si>
  <si>
    <t>BODYWEIGHT CATEGORY, kg</t>
  </si>
  <si>
    <t>BODY WEIGHT kg</t>
  </si>
  <si>
    <t>SNATCH kg</t>
  </si>
  <si>
    <t>JERK kg</t>
  </si>
  <si>
    <t>BEST RESULT</t>
  </si>
  <si>
    <t>TOTAL kg</t>
  </si>
  <si>
    <t>Group</t>
  </si>
  <si>
    <t>SINCLAIR</t>
  </si>
  <si>
    <t>GROUP</t>
  </si>
  <si>
    <t>Final Total</t>
  </si>
  <si>
    <t>NORTHERN WEIGHTLIFTING</t>
  </si>
  <si>
    <t>Lot no</t>
  </si>
  <si>
    <t>D.O.B</t>
  </si>
  <si>
    <t>B/WT Cat</t>
  </si>
  <si>
    <t>Given Name</t>
  </si>
  <si>
    <t>B/WT KGs</t>
  </si>
  <si>
    <t>SNATCH    kg</t>
  </si>
  <si>
    <t>11 TEAMS</t>
  </si>
  <si>
    <t>x</t>
  </si>
  <si>
    <t>Place</t>
  </si>
  <si>
    <t>9 TEAMS</t>
  </si>
  <si>
    <t>CASTLEFORD, WEST YORKSHIRE</t>
  </si>
  <si>
    <t>Date</t>
  </si>
  <si>
    <t>CASTLEFORD, West Yorkshire</t>
  </si>
  <si>
    <t>DATE</t>
  </si>
  <si>
    <t>15 teams</t>
  </si>
  <si>
    <t>Yorkshire Strength</t>
  </si>
  <si>
    <t>FEMALE</t>
  </si>
  <si>
    <t>Emily</t>
  </si>
  <si>
    <t>Pickles</t>
  </si>
  <si>
    <t>Clarrisa</t>
  </si>
  <si>
    <t>Dakin</t>
  </si>
  <si>
    <t>Ashuna</t>
  </si>
  <si>
    <t>Green</t>
  </si>
  <si>
    <t>Needham</t>
  </si>
  <si>
    <t>Ruta</t>
  </si>
  <si>
    <t>Jessica</t>
  </si>
  <si>
    <t>Entwhistle</t>
  </si>
  <si>
    <t>CFT</t>
  </si>
  <si>
    <t>Kat</t>
  </si>
  <si>
    <t>Sanger</t>
  </si>
  <si>
    <t>Charlotte</t>
  </si>
  <si>
    <t>Dinsdale</t>
  </si>
  <si>
    <t>LES GREEN AWARD 2023 INDIVIDUAL SCORES</t>
  </si>
  <si>
    <t>LES GREEN AWARD 2023 TEAM PLACES.</t>
  </si>
  <si>
    <t>Erin</t>
  </si>
  <si>
    <t>Quinn</t>
  </si>
  <si>
    <t>Northumbria University</t>
  </si>
  <si>
    <t>Kiana</t>
  </si>
  <si>
    <t>Wilson</t>
  </si>
  <si>
    <t>Daisy</t>
  </si>
  <si>
    <t>Ghezaiel</t>
  </si>
  <si>
    <t>p</t>
  </si>
  <si>
    <t>Barber</t>
  </si>
  <si>
    <t>Paige</t>
  </si>
  <si>
    <t>Sellers</t>
  </si>
  <si>
    <t>Mathers</t>
  </si>
  <si>
    <t>North Tyneside Barbells</t>
  </si>
  <si>
    <t>Djolie</t>
  </si>
  <si>
    <t>Bulica</t>
  </si>
  <si>
    <t>Victoria</t>
  </si>
  <si>
    <t>Fritha</t>
  </si>
  <si>
    <t>Fortini</t>
  </si>
  <si>
    <t>Eva</t>
  </si>
  <si>
    <t>Lavery</t>
  </si>
  <si>
    <t>Jennifer</t>
  </si>
  <si>
    <t>Roberts</t>
  </si>
  <si>
    <t>Elizabeth</t>
  </si>
  <si>
    <t>Antonia</t>
  </si>
  <si>
    <t>Milburn Blythe</t>
  </si>
  <si>
    <t>Sarah</t>
  </si>
  <si>
    <t>Amy</t>
  </si>
  <si>
    <t>P</t>
  </si>
  <si>
    <t>Triple X</t>
  </si>
  <si>
    <t xml:space="preserve">Channon </t>
  </si>
  <si>
    <t>Whitehead</t>
  </si>
  <si>
    <t>Claire</t>
  </si>
  <si>
    <t>Brookes</t>
  </si>
  <si>
    <t>Annabelle</t>
  </si>
  <si>
    <t>Petitt</t>
  </si>
  <si>
    <t>Teo</t>
  </si>
  <si>
    <t>Chelsea</t>
  </si>
  <si>
    <t>Sidaway</t>
  </si>
  <si>
    <t xml:space="preserve">Sue </t>
  </si>
  <si>
    <t>Trebilcock</t>
  </si>
  <si>
    <t>Van hindersberg</t>
  </si>
  <si>
    <t>Hollie</t>
  </si>
  <si>
    <t>Williams</t>
  </si>
  <si>
    <t>Morton</t>
  </si>
  <si>
    <t>Zoe</t>
  </si>
  <si>
    <t>Dunn</t>
  </si>
  <si>
    <t>Lisle</t>
  </si>
  <si>
    <t>Charleigh</t>
  </si>
  <si>
    <t>Ibbetson</t>
  </si>
  <si>
    <t>Byrne</t>
  </si>
  <si>
    <t>Lendratine</t>
  </si>
  <si>
    <t>x42</t>
  </si>
  <si>
    <t>x43</t>
  </si>
  <si>
    <t>x45</t>
  </si>
  <si>
    <t>x55</t>
  </si>
  <si>
    <t>x58</t>
  </si>
  <si>
    <t>x61</t>
  </si>
  <si>
    <t>x62</t>
  </si>
  <si>
    <t>x65</t>
  </si>
  <si>
    <t>x67</t>
  </si>
  <si>
    <t>x70</t>
  </si>
  <si>
    <t>x80</t>
  </si>
  <si>
    <t>x53</t>
  </si>
  <si>
    <t>x56</t>
  </si>
  <si>
    <t>x68</t>
  </si>
  <si>
    <t>x79</t>
  </si>
  <si>
    <t>x83</t>
  </si>
  <si>
    <t>x85</t>
  </si>
  <si>
    <t>x106</t>
  </si>
  <si>
    <t>Martha</t>
  </si>
  <si>
    <t>Bailey</t>
  </si>
  <si>
    <t>Hristova</t>
  </si>
  <si>
    <t>Belle</t>
  </si>
  <si>
    <t>Pride Performance</t>
  </si>
  <si>
    <t>Easbey</t>
  </si>
  <si>
    <t>x29</t>
  </si>
  <si>
    <t>x63</t>
  </si>
  <si>
    <t>x46</t>
  </si>
  <si>
    <t>x75</t>
  </si>
  <si>
    <t>x47</t>
  </si>
  <si>
    <t>x50</t>
  </si>
  <si>
    <t>x60</t>
  </si>
  <si>
    <t>x76</t>
  </si>
  <si>
    <t>x92</t>
  </si>
  <si>
    <t>x100</t>
  </si>
  <si>
    <t>x33</t>
  </si>
  <si>
    <t>x71</t>
  </si>
  <si>
    <t>x54</t>
  </si>
  <si>
    <t>x81</t>
  </si>
  <si>
    <t>x97</t>
  </si>
  <si>
    <t>£5 loaded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</si>
</sst>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0.0"/>
    <numFmt numFmtId="166" formatCode="General_)"/>
  </numFmts>
  <fonts count="26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color indexed="8"/>
      <name val="Arial Black"/>
      <family val="2"/>
    </font>
    <font>
      <b/>
      <i/>
      <sz val="16"/>
      <name val="Arial Black"/>
      <family val="2"/>
    </font>
    <font>
      <sz val="16"/>
      <name val="Arial Black"/>
      <family val="2"/>
    </font>
    <font>
      <sz val="16"/>
      <color theme="1"/>
      <name val="Arial Black"/>
      <family val="2"/>
    </font>
    <font>
      <sz val="10"/>
      <name val="Arial"/>
      <family val="2"/>
    </font>
    <font>
      <b/>
      <sz val="16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20"/>
      <color indexed="12"/>
      <name val="Arial"/>
      <family val="2"/>
    </font>
    <font>
      <b/>
      <sz val="18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6"/>
      <color indexed="8"/>
      <name val="Arial Black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6"/>
      <color indexed="12"/>
      <name val="Arial Black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17"/>
      <name val="Calibri"/>
      <family val="2"/>
    </font>
    <font>
      <sz val="18"/>
      <color theme="1"/>
      <name val="Arial Black"/>
      <family val="2"/>
    </font>
    <font>
      <b/>
      <sz val="16"/>
      <color rgb="FFFF0000"/>
      <name val="Arial Black"/>
      <family val="2"/>
    </font>
    <font>
      <sz val="16"/>
      <color rgb="FFFF0000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7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14" fillId="0" borderId="0"/>
    <xf numFmtId="0" fontId="13" fillId="0" borderId="0"/>
    <xf numFmtId="0" fontId="10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21" fillId="0" borderId="0" applyNumberFormat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22" fillId="4" borderId="0"/>
  </cellStyleXfs>
  <cellXfs count="171">
    <xf numFmtId="0" fontId="0" fillId="0" borderId="0" xfId="0"/>
    <xf numFmtId="0" fontId="3" fillId="0" borderId="0" xfId="0" applyFont="1"/>
    <xf numFmtId="0" fontId="1" fillId="0" borderId="6" xfId="0" applyFont="1" applyFill="1" applyBorder="1" applyAlignment="1">
      <alignment horizontal="left" vertical="center"/>
    </xf>
    <xf numFmtId="0" fontId="4" fillId="0" borderId="0" xfId="0" applyFont="1"/>
    <xf numFmtId="2" fontId="1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1" fillId="0" borderId="0" xfId="0" applyFont="1"/>
    <xf numFmtId="0" fontId="15" fillId="0" borderId="5" xfId="0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0" xfId="0" applyFont="1"/>
    <xf numFmtId="0" fontId="1" fillId="0" borderId="10" xfId="0" applyFont="1" applyFill="1" applyBorder="1" applyAlignment="1">
      <alignment horizontal="left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" fontId="1" fillId="0" borderId="6" xfId="0" quotePrefix="1" applyNumberFormat="1" applyFont="1" applyBorder="1" applyAlignment="1">
      <alignment horizontal="center" vertical="center"/>
    </xf>
    <xf numFmtId="0" fontId="7" fillId="0" borderId="3" xfId="0" applyFont="1" applyBorder="1"/>
    <xf numFmtId="0" fontId="1" fillId="0" borderId="10" xfId="0" applyFont="1" applyBorder="1" applyAlignment="1">
      <alignment horizontal="center" vertical="center"/>
    </xf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Protection="1">
      <protection locked="0"/>
    </xf>
    <xf numFmtId="0" fontId="2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64" fontId="1" fillId="0" borderId="3" xfId="0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0" fontId="7" fillId="0" borderId="3" xfId="0" applyFont="1" applyBorder="1" applyAlignment="1"/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3" xfId="0" applyFont="1" applyBorder="1"/>
    <xf numFmtId="0" fontId="1" fillId="0" borderId="0" xfId="0" applyFont="1" applyFill="1" applyBorder="1" applyAlignment="1">
      <alignment horizontal="left" vertical="center"/>
    </xf>
    <xf numFmtId="0" fontId="7" fillId="0" borderId="0" xfId="0" applyFont="1"/>
    <xf numFmtId="1" fontId="1" fillId="0" borderId="17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3" xfId="0" quotePrefix="1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/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/>
    <xf numFmtId="0" fontId="9" fillId="0" borderId="3" xfId="0" applyFont="1" applyBorder="1"/>
    <xf numFmtId="2" fontId="4" fillId="0" borderId="0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vertical="center"/>
    </xf>
    <xf numFmtId="0" fontId="7" fillId="0" borderId="7" xfId="0" applyFont="1" applyBorder="1" applyAlignment="1">
      <alignment horizontal="center"/>
    </xf>
    <xf numFmtId="164" fontId="1" fillId="0" borderId="3" xfId="0" applyNumberFormat="1" applyFont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vertical="center"/>
    </xf>
    <xf numFmtId="0" fontId="24" fillId="0" borderId="3" xfId="0" applyFont="1" applyBorder="1"/>
    <xf numFmtId="0" fontId="25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90" wrapText="1"/>
    </xf>
    <xf numFmtId="2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7" fillId="0" borderId="3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left" vertical="center"/>
    </xf>
    <xf numFmtId="1" fontId="1" fillId="0" borderId="3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9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1" fillId="2" borderId="2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164" fontId="1" fillId="0" borderId="6" xfId="0" applyNumberFormat="1" applyFont="1" applyFill="1" applyBorder="1" applyAlignment="1">
      <alignment vertical="center"/>
    </xf>
    <xf numFmtId="164" fontId="7" fillId="0" borderId="3" xfId="0" applyNumberFormat="1" applyFont="1" applyBorder="1"/>
    <xf numFmtId="2" fontId="1" fillId="0" borderId="0" xfId="0" applyNumberFormat="1" applyFont="1" applyAlignment="1">
      <alignment vertical="top"/>
    </xf>
    <xf numFmtId="2" fontId="19" fillId="0" borderId="0" xfId="0" applyNumberFormat="1" applyFont="1" applyAlignment="1" applyProtection="1">
      <alignment vertical="top"/>
      <protection locked="0"/>
    </xf>
    <xf numFmtId="2" fontId="1" fillId="2" borderId="13" xfId="0" applyNumberFormat="1" applyFont="1" applyFill="1" applyBorder="1" applyAlignment="1">
      <alignment vertical="top" textRotation="90"/>
    </xf>
    <xf numFmtId="2" fontId="1" fillId="2" borderId="20" xfId="0" applyNumberFormat="1" applyFont="1" applyFill="1" applyBorder="1" applyAlignment="1">
      <alignment vertical="top" textRotation="90"/>
    </xf>
    <xf numFmtId="2" fontId="1" fillId="0" borderId="10" xfId="0" applyNumberFormat="1" applyFont="1" applyFill="1" applyBorder="1" applyAlignment="1">
      <alignment vertical="top"/>
    </xf>
    <xf numFmtId="2" fontId="1" fillId="0" borderId="6" xfId="0" applyNumberFormat="1" applyFont="1" applyFill="1" applyBorder="1" applyAlignment="1">
      <alignment vertical="top"/>
    </xf>
    <xf numFmtId="2" fontId="7" fillId="0" borderId="3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vertical="top"/>
    </xf>
    <xf numFmtId="2" fontId="1" fillId="0" borderId="3" xfId="0" applyNumberFormat="1" applyFont="1" applyFill="1" applyBorder="1" applyAlignment="1">
      <alignment vertical="top"/>
    </xf>
    <xf numFmtId="2" fontId="4" fillId="0" borderId="3" xfId="0" applyNumberFormat="1" applyFont="1" applyBorder="1" applyAlignment="1">
      <alignment vertical="top"/>
    </xf>
    <xf numFmtId="2" fontId="7" fillId="0" borderId="0" xfId="0" applyNumberFormat="1" applyFont="1" applyAlignment="1">
      <alignment vertical="top"/>
    </xf>
    <xf numFmtId="164" fontId="23" fillId="0" borderId="3" xfId="0" applyNumberFormat="1" applyFont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left" vertical="center"/>
    </xf>
    <xf numFmtId="15" fontId="19" fillId="0" borderId="0" xfId="0" applyNumberFormat="1" applyFont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 applyFill="1" applyBorder="1" applyAlignment="1">
      <alignment horizontal="left" vertical="center"/>
    </xf>
    <xf numFmtId="165" fontId="1" fillId="0" borderId="3" xfId="0" applyNumberFormat="1" applyFont="1" applyBorder="1" applyAlignment="1">
      <alignment vertical="center"/>
    </xf>
    <xf numFmtId="1" fontId="1" fillId="0" borderId="3" xfId="0" applyNumberFormat="1" applyFont="1" applyFill="1" applyBorder="1" applyAlignment="1">
      <alignment vertical="top"/>
    </xf>
    <xf numFmtId="2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9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vertical="center" textRotation="90"/>
    </xf>
    <xf numFmtId="0" fontId="16" fillId="2" borderId="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textRotation="90"/>
    </xf>
    <xf numFmtId="164" fontId="16" fillId="2" borderId="1" xfId="0" applyNumberFormat="1" applyFont="1" applyFill="1" applyBorder="1" applyAlignment="1">
      <alignment horizontal="center" vertical="center" textRotation="90" wrapText="1"/>
    </xf>
    <xf numFmtId="164" fontId="16" fillId="2" borderId="2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textRotation="90" wrapText="1"/>
    </xf>
    <xf numFmtId="2" fontId="16" fillId="2" borderId="13" xfId="0" applyNumberFormat="1" applyFont="1" applyFill="1" applyBorder="1" applyAlignment="1">
      <alignment horizontal="center" vertical="center" textRotation="90" wrapText="1"/>
    </xf>
    <xf numFmtId="2" fontId="16" fillId="2" borderId="20" xfId="0" applyNumberFormat="1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/>
    </xf>
  </cellXfs>
  <cellStyles count="17">
    <cellStyle name="Comma 2" xfId="2"/>
    <cellStyle name="Comma 3" xfId="13"/>
    <cellStyle name="Comma 4" xfId="14"/>
    <cellStyle name="Excel Built-in Good" xfId="16"/>
    <cellStyle name="Excel Built-in Normal" xfId="15"/>
    <cellStyle name="Normal" xfId="0" builtinId="0"/>
    <cellStyle name="Normal 10" xfId="3"/>
    <cellStyle name="Normal 11" xfId="4"/>
    <cellStyle name="Normal 12" xfId="12"/>
    <cellStyle name="Normal 2" xfId="1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15"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31751</xdr:rowOff>
    </xdr:from>
    <xdr:to>
      <xdr:col>3</xdr:col>
      <xdr:colOff>381000</xdr:colOff>
      <xdr:row>5</xdr:row>
      <xdr:rowOff>269875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1"/>
          <a:ext cx="3016250" cy="1666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704850</xdr:colOff>
      <xdr:row>5</xdr:row>
      <xdr:rowOff>95250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57150"/>
          <a:ext cx="27432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zoomScale="60" zoomScaleNormal="60" workbookViewId="0">
      <selection activeCell="S42" sqref="S42"/>
    </sheetView>
  </sheetViews>
  <sheetFormatPr defaultRowHeight="15" x14ac:dyDescent="0.25"/>
  <cols>
    <col min="1" max="1" width="8.140625" style="30" customWidth="1"/>
    <col min="2" max="2" width="9" style="30" customWidth="1"/>
    <col min="3" max="3" width="22.28515625" style="30" customWidth="1"/>
    <col min="4" max="4" width="28" style="30" customWidth="1"/>
    <col min="5" max="5" width="43" style="30" customWidth="1"/>
    <col min="6" max="6" width="16.42578125" style="22" customWidth="1"/>
    <col min="7" max="7" width="10.5703125" style="21" customWidth="1"/>
    <col min="8" max="8" width="13.85546875" style="139" customWidth="1"/>
    <col min="9" max="12" width="8.7109375" style="30"/>
    <col min="13" max="13" width="11.5703125" style="30" customWidth="1"/>
    <col min="14" max="14" width="8.7109375" style="30" customWidth="1"/>
    <col min="15" max="15" width="11.28515625" style="30" customWidth="1"/>
    <col min="16" max="16" width="10.7109375" style="30" customWidth="1"/>
    <col min="17" max="17" width="12.140625" style="30" customWidth="1"/>
    <col min="18" max="18" width="18.5703125" style="30" customWidth="1"/>
    <col min="19" max="256" width="8.7109375" style="30"/>
    <col min="257" max="258" width="0" style="30" hidden="1" customWidth="1"/>
    <col min="259" max="259" width="19.42578125" style="30" bestFit="1" customWidth="1"/>
    <col min="260" max="260" width="24.42578125" style="30" customWidth="1"/>
    <col min="261" max="261" width="26.5703125" style="30" bestFit="1" customWidth="1"/>
    <col min="262" max="262" width="15.42578125" style="30" customWidth="1"/>
    <col min="263" max="263" width="8.7109375" style="30" customWidth="1"/>
    <col min="264" max="264" width="10.140625" style="30" bestFit="1" customWidth="1"/>
    <col min="265" max="273" width="8.7109375" style="30"/>
    <col min="274" max="274" width="11.28515625" style="30" customWidth="1"/>
    <col min="275" max="512" width="8.7109375" style="30"/>
    <col min="513" max="514" width="0" style="30" hidden="1" customWidth="1"/>
    <col min="515" max="515" width="19.42578125" style="30" bestFit="1" customWidth="1"/>
    <col min="516" max="516" width="24.42578125" style="30" customWidth="1"/>
    <col min="517" max="517" width="26.5703125" style="30" bestFit="1" customWidth="1"/>
    <col min="518" max="518" width="15.42578125" style="30" customWidth="1"/>
    <col min="519" max="519" width="8.7109375" style="30" customWidth="1"/>
    <col min="520" max="520" width="10.140625" style="30" bestFit="1" customWidth="1"/>
    <col min="521" max="529" width="8.7109375" style="30"/>
    <col min="530" max="530" width="11.28515625" style="30" customWidth="1"/>
    <col min="531" max="768" width="8.7109375" style="30"/>
    <col min="769" max="770" width="0" style="30" hidden="1" customWidth="1"/>
    <col min="771" max="771" width="19.42578125" style="30" bestFit="1" customWidth="1"/>
    <col min="772" max="772" width="24.42578125" style="30" customWidth="1"/>
    <col min="773" max="773" width="26.5703125" style="30" bestFit="1" customWidth="1"/>
    <col min="774" max="774" width="15.42578125" style="30" customWidth="1"/>
    <col min="775" max="775" width="8.7109375" style="30" customWidth="1"/>
    <col min="776" max="776" width="10.140625" style="30" bestFit="1" customWidth="1"/>
    <col min="777" max="785" width="8.7109375" style="30"/>
    <col min="786" max="786" width="11.28515625" style="30" customWidth="1"/>
    <col min="787" max="1024" width="8.7109375" style="30"/>
    <col min="1025" max="1026" width="0" style="30" hidden="1" customWidth="1"/>
    <col min="1027" max="1027" width="19.42578125" style="30" bestFit="1" customWidth="1"/>
    <col min="1028" max="1028" width="24.42578125" style="30" customWidth="1"/>
    <col min="1029" max="1029" width="26.5703125" style="30" bestFit="1" customWidth="1"/>
    <col min="1030" max="1030" width="15.42578125" style="30" customWidth="1"/>
    <col min="1031" max="1031" width="8.7109375" style="30" customWidth="1"/>
    <col min="1032" max="1032" width="10.140625" style="30" bestFit="1" customWidth="1"/>
    <col min="1033" max="1041" width="8.7109375" style="30"/>
    <col min="1042" max="1042" width="11.28515625" style="30" customWidth="1"/>
    <col min="1043" max="1280" width="8.7109375" style="30"/>
    <col min="1281" max="1282" width="0" style="30" hidden="1" customWidth="1"/>
    <col min="1283" max="1283" width="19.42578125" style="30" bestFit="1" customWidth="1"/>
    <col min="1284" max="1284" width="24.42578125" style="30" customWidth="1"/>
    <col min="1285" max="1285" width="26.5703125" style="30" bestFit="1" customWidth="1"/>
    <col min="1286" max="1286" width="15.42578125" style="30" customWidth="1"/>
    <col min="1287" max="1287" width="8.7109375" style="30" customWidth="1"/>
    <col min="1288" max="1288" width="10.140625" style="30" bestFit="1" customWidth="1"/>
    <col min="1289" max="1297" width="8.7109375" style="30"/>
    <col min="1298" max="1298" width="11.28515625" style="30" customWidth="1"/>
    <col min="1299" max="1536" width="8.7109375" style="30"/>
    <col min="1537" max="1538" width="0" style="30" hidden="1" customWidth="1"/>
    <col min="1539" max="1539" width="19.42578125" style="30" bestFit="1" customWidth="1"/>
    <col min="1540" max="1540" width="24.42578125" style="30" customWidth="1"/>
    <col min="1541" max="1541" width="26.5703125" style="30" bestFit="1" customWidth="1"/>
    <col min="1542" max="1542" width="15.42578125" style="30" customWidth="1"/>
    <col min="1543" max="1543" width="8.7109375" style="30" customWidth="1"/>
    <col min="1544" max="1544" width="10.140625" style="30" bestFit="1" customWidth="1"/>
    <col min="1545" max="1553" width="8.7109375" style="30"/>
    <col min="1554" max="1554" width="11.28515625" style="30" customWidth="1"/>
    <col min="1555" max="1792" width="8.7109375" style="30"/>
    <col min="1793" max="1794" width="0" style="30" hidden="1" customWidth="1"/>
    <col min="1795" max="1795" width="19.42578125" style="30" bestFit="1" customWidth="1"/>
    <col min="1796" max="1796" width="24.42578125" style="30" customWidth="1"/>
    <col min="1797" max="1797" width="26.5703125" style="30" bestFit="1" customWidth="1"/>
    <col min="1798" max="1798" width="15.42578125" style="30" customWidth="1"/>
    <col min="1799" max="1799" width="8.7109375" style="30" customWidth="1"/>
    <col min="1800" max="1800" width="10.140625" style="30" bestFit="1" customWidth="1"/>
    <col min="1801" max="1809" width="8.7109375" style="30"/>
    <col min="1810" max="1810" width="11.28515625" style="30" customWidth="1"/>
    <col min="1811" max="2048" width="8.7109375" style="30"/>
    <col min="2049" max="2050" width="0" style="30" hidden="1" customWidth="1"/>
    <col min="2051" max="2051" width="19.42578125" style="30" bestFit="1" customWidth="1"/>
    <col min="2052" max="2052" width="24.42578125" style="30" customWidth="1"/>
    <col min="2053" max="2053" width="26.5703125" style="30" bestFit="1" customWidth="1"/>
    <col min="2054" max="2054" width="15.42578125" style="30" customWidth="1"/>
    <col min="2055" max="2055" width="8.7109375" style="30" customWidth="1"/>
    <col min="2056" max="2056" width="10.140625" style="30" bestFit="1" customWidth="1"/>
    <col min="2057" max="2065" width="8.7109375" style="30"/>
    <col min="2066" max="2066" width="11.28515625" style="30" customWidth="1"/>
    <col min="2067" max="2304" width="8.7109375" style="30"/>
    <col min="2305" max="2306" width="0" style="30" hidden="1" customWidth="1"/>
    <col min="2307" max="2307" width="19.42578125" style="30" bestFit="1" customWidth="1"/>
    <col min="2308" max="2308" width="24.42578125" style="30" customWidth="1"/>
    <col min="2309" max="2309" width="26.5703125" style="30" bestFit="1" customWidth="1"/>
    <col min="2310" max="2310" width="15.42578125" style="30" customWidth="1"/>
    <col min="2311" max="2311" width="8.7109375" style="30" customWidth="1"/>
    <col min="2312" max="2312" width="10.140625" style="30" bestFit="1" customWidth="1"/>
    <col min="2313" max="2321" width="8.7109375" style="30"/>
    <col min="2322" max="2322" width="11.28515625" style="30" customWidth="1"/>
    <col min="2323" max="2560" width="8.7109375" style="30"/>
    <col min="2561" max="2562" width="0" style="30" hidden="1" customWidth="1"/>
    <col min="2563" max="2563" width="19.42578125" style="30" bestFit="1" customWidth="1"/>
    <col min="2564" max="2564" width="24.42578125" style="30" customWidth="1"/>
    <col min="2565" max="2565" width="26.5703125" style="30" bestFit="1" customWidth="1"/>
    <col min="2566" max="2566" width="15.42578125" style="30" customWidth="1"/>
    <col min="2567" max="2567" width="8.7109375" style="30" customWidth="1"/>
    <col min="2568" max="2568" width="10.140625" style="30" bestFit="1" customWidth="1"/>
    <col min="2569" max="2577" width="8.7109375" style="30"/>
    <col min="2578" max="2578" width="11.28515625" style="30" customWidth="1"/>
    <col min="2579" max="2816" width="8.7109375" style="30"/>
    <col min="2817" max="2818" width="0" style="30" hidden="1" customWidth="1"/>
    <col min="2819" max="2819" width="19.42578125" style="30" bestFit="1" customWidth="1"/>
    <col min="2820" max="2820" width="24.42578125" style="30" customWidth="1"/>
    <col min="2821" max="2821" width="26.5703125" style="30" bestFit="1" customWidth="1"/>
    <col min="2822" max="2822" width="15.42578125" style="30" customWidth="1"/>
    <col min="2823" max="2823" width="8.7109375" style="30" customWidth="1"/>
    <col min="2824" max="2824" width="10.140625" style="30" bestFit="1" customWidth="1"/>
    <col min="2825" max="2833" width="8.7109375" style="30"/>
    <col min="2834" max="2834" width="11.28515625" style="30" customWidth="1"/>
    <col min="2835" max="3072" width="8.7109375" style="30"/>
    <col min="3073" max="3074" width="0" style="30" hidden="1" customWidth="1"/>
    <col min="3075" max="3075" width="19.42578125" style="30" bestFit="1" customWidth="1"/>
    <col min="3076" max="3076" width="24.42578125" style="30" customWidth="1"/>
    <col min="3077" max="3077" width="26.5703125" style="30" bestFit="1" customWidth="1"/>
    <col min="3078" max="3078" width="15.42578125" style="30" customWidth="1"/>
    <col min="3079" max="3079" width="8.7109375" style="30" customWidth="1"/>
    <col min="3080" max="3080" width="10.140625" style="30" bestFit="1" customWidth="1"/>
    <col min="3081" max="3089" width="8.7109375" style="30"/>
    <col min="3090" max="3090" width="11.28515625" style="30" customWidth="1"/>
    <col min="3091" max="3328" width="8.7109375" style="30"/>
    <col min="3329" max="3330" width="0" style="30" hidden="1" customWidth="1"/>
    <col min="3331" max="3331" width="19.42578125" style="30" bestFit="1" customWidth="1"/>
    <col min="3332" max="3332" width="24.42578125" style="30" customWidth="1"/>
    <col min="3333" max="3333" width="26.5703125" style="30" bestFit="1" customWidth="1"/>
    <col min="3334" max="3334" width="15.42578125" style="30" customWidth="1"/>
    <col min="3335" max="3335" width="8.7109375" style="30" customWidth="1"/>
    <col min="3336" max="3336" width="10.140625" style="30" bestFit="1" customWidth="1"/>
    <col min="3337" max="3345" width="8.7109375" style="30"/>
    <col min="3346" max="3346" width="11.28515625" style="30" customWidth="1"/>
    <col min="3347" max="3584" width="8.7109375" style="30"/>
    <col min="3585" max="3586" width="0" style="30" hidden="1" customWidth="1"/>
    <col min="3587" max="3587" width="19.42578125" style="30" bestFit="1" customWidth="1"/>
    <col min="3588" max="3588" width="24.42578125" style="30" customWidth="1"/>
    <col min="3589" max="3589" width="26.5703125" style="30" bestFit="1" customWidth="1"/>
    <col min="3590" max="3590" width="15.42578125" style="30" customWidth="1"/>
    <col min="3591" max="3591" width="8.7109375" style="30" customWidth="1"/>
    <col min="3592" max="3592" width="10.140625" style="30" bestFit="1" customWidth="1"/>
    <col min="3593" max="3601" width="8.7109375" style="30"/>
    <col min="3602" max="3602" width="11.28515625" style="30" customWidth="1"/>
    <col min="3603" max="3840" width="8.7109375" style="30"/>
    <col min="3841" max="3842" width="0" style="30" hidden="1" customWidth="1"/>
    <col min="3843" max="3843" width="19.42578125" style="30" bestFit="1" customWidth="1"/>
    <col min="3844" max="3844" width="24.42578125" style="30" customWidth="1"/>
    <col min="3845" max="3845" width="26.5703125" style="30" bestFit="1" customWidth="1"/>
    <col min="3846" max="3846" width="15.42578125" style="30" customWidth="1"/>
    <col min="3847" max="3847" width="8.7109375" style="30" customWidth="1"/>
    <col min="3848" max="3848" width="10.140625" style="30" bestFit="1" customWidth="1"/>
    <col min="3849" max="3857" width="8.7109375" style="30"/>
    <col min="3858" max="3858" width="11.28515625" style="30" customWidth="1"/>
    <col min="3859" max="4096" width="8.7109375" style="30"/>
    <col min="4097" max="4098" width="0" style="30" hidden="1" customWidth="1"/>
    <col min="4099" max="4099" width="19.42578125" style="30" bestFit="1" customWidth="1"/>
    <col min="4100" max="4100" width="24.42578125" style="30" customWidth="1"/>
    <col min="4101" max="4101" width="26.5703125" style="30" bestFit="1" customWidth="1"/>
    <col min="4102" max="4102" width="15.42578125" style="30" customWidth="1"/>
    <col min="4103" max="4103" width="8.7109375" style="30" customWidth="1"/>
    <col min="4104" max="4104" width="10.140625" style="30" bestFit="1" customWidth="1"/>
    <col min="4105" max="4113" width="8.7109375" style="30"/>
    <col min="4114" max="4114" width="11.28515625" style="30" customWidth="1"/>
    <col min="4115" max="4352" width="8.7109375" style="30"/>
    <col min="4353" max="4354" width="0" style="30" hidden="1" customWidth="1"/>
    <col min="4355" max="4355" width="19.42578125" style="30" bestFit="1" customWidth="1"/>
    <col min="4356" max="4356" width="24.42578125" style="30" customWidth="1"/>
    <col min="4357" max="4357" width="26.5703125" style="30" bestFit="1" customWidth="1"/>
    <col min="4358" max="4358" width="15.42578125" style="30" customWidth="1"/>
    <col min="4359" max="4359" width="8.7109375" style="30" customWidth="1"/>
    <col min="4360" max="4360" width="10.140625" style="30" bestFit="1" customWidth="1"/>
    <col min="4361" max="4369" width="8.7109375" style="30"/>
    <col min="4370" max="4370" width="11.28515625" style="30" customWidth="1"/>
    <col min="4371" max="4608" width="8.7109375" style="30"/>
    <col min="4609" max="4610" width="0" style="30" hidden="1" customWidth="1"/>
    <col min="4611" max="4611" width="19.42578125" style="30" bestFit="1" customWidth="1"/>
    <col min="4612" max="4612" width="24.42578125" style="30" customWidth="1"/>
    <col min="4613" max="4613" width="26.5703125" style="30" bestFit="1" customWidth="1"/>
    <col min="4614" max="4614" width="15.42578125" style="30" customWidth="1"/>
    <col min="4615" max="4615" width="8.7109375" style="30" customWidth="1"/>
    <col min="4616" max="4616" width="10.140625" style="30" bestFit="1" customWidth="1"/>
    <col min="4617" max="4625" width="8.7109375" style="30"/>
    <col min="4626" max="4626" width="11.28515625" style="30" customWidth="1"/>
    <col min="4627" max="4864" width="8.7109375" style="30"/>
    <col min="4865" max="4866" width="0" style="30" hidden="1" customWidth="1"/>
    <col min="4867" max="4867" width="19.42578125" style="30" bestFit="1" customWidth="1"/>
    <col min="4868" max="4868" width="24.42578125" style="30" customWidth="1"/>
    <col min="4869" max="4869" width="26.5703125" style="30" bestFit="1" customWidth="1"/>
    <col min="4870" max="4870" width="15.42578125" style="30" customWidth="1"/>
    <col min="4871" max="4871" width="8.7109375" style="30" customWidth="1"/>
    <col min="4872" max="4872" width="10.140625" style="30" bestFit="1" customWidth="1"/>
    <col min="4873" max="4881" width="8.7109375" style="30"/>
    <col min="4882" max="4882" width="11.28515625" style="30" customWidth="1"/>
    <col min="4883" max="5120" width="8.7109375" style="30"/>
    <col min="5121" max="5122" width="0" style="30" hidden="1" customWidth="1"/>
    <col min="5123" max="5123" width="19.42578125" style="30" bestFit="1" customWidth="1"/>
    <col min="5124" max="5124" width="24.42578125" style="30" customWidth="1"/>
    <col min="5125" max="5125" width="26.5703125" style="30" bestFit="1" customWidth="1"/>
    <col min="5126" max="5126" width="15.42578125" style="30" customWidth="1"/>
    <col min="5127" max="5127" width="8.7109375" style="30" customWidth="1"/>
    <col min="5128" max="5128" width="10.140625" style="30" bestFit="1" customWidth="1"/>
    <col min="5129" max="5137" width="8.7109375" style="30"/>
    <col min="5138" max="5138" width="11.28515625" style="30" customWidth="1"/>
    <col min="5139" max="5376" width="8.7109375" style="30"/>
    <col min="5377" max="5378" width="0" style="30" hidden="1" customWidth="1"/>
    <col min="5379" max="5379" width="19.42578125" style="30" bestFit="1" customWidth="1"/>
    <col min="5380" max="5380" width="24.42578125" style="30" customWidth="1"/>
    <col min="5381" max="5381" width="26.5703125" style="30" bestFit="1" customWidth="1"/>
    <col min="5382" max="5382" width="15.42578125" style="30" customWidth="1"/>
    <col min="5383" max="5383" width="8.7109375" style="30" customWidth="1"/>
    <col min="5384" max="5384" width="10.140625" style="30" bestFit="1" customWidth="1"/>
    <col min="5385" max="5393" width="8.7109375" style="30"/>
    <col min="5394" max="5394" width="11.28515625" style="30" customWidth="1"/>
    <col min="5395" max="5632" width="8.7109375" style="30"/>
    <col min="5633" max="5634" width="0" style="30" hidden="1" customWidth="1"/>
    <col min="5635" max="5635" width="19.42578125" style="30" bestFit="1" customWidth="1"/>
    <col min="5636" max="5636" width="24.42578125" style="30" customWidth="1"/>
    <col min="5637" max="5637" width="26.5703125" style="30" bestFit="1" customWidth="1"/>
    <col min="5638" max="5638" width="15.42578125" style="30" customWidth="1"/>
    <col min="5639" max="5639" width="8.7109375" style="30" customWidth="1"/>
    <col min="5640" max="5640" width="10.140625" style="30" bestFit="1" customWidth="1"/>
    <col min="5641" max="5649" width="8.7109375" style="30"/>
    <col min="5650" max="5650" width="11.28515625" style="30" customWidth="1"/>
    <col min="5651" max="5888" width="8.7109375" style="30"/>
    <col min="5889" max="5890" width="0" style="30" hidden="1" customWidth="1"/>
    <col min="5891" max="5891" width="19.42578125" style="30" bestFit="1" customWidth="1"/>
    <col min="5892" max="5892" width="24.42578125" style="30" customWidth="1"/>
    <col min="5893" max="5893" width="26.5703125" style="30" bestFit="1" customWidth="1"/>
    <col min="5894" max="5894" width="15.42578125" style="30" customWidth="1"/>
    <col min="5895" max="5895" width="8.7109375" style="30" customWidth="1"/>
    <col min="5896" max="5896" width="10.140625" style="30" bestFit="1" customWidth="1"/>
    <col min="5897" max="5905" width="8.7109375" style="30"/>
    <col min="5906" max="5906" width="11.28515625" style="30" customWidth="1"/>
    <col min="5907" max="6144" width="8.7109375" style="30"/>
    <col min="6145" max="6146" width="0" style="30" hidden="1" customWidth="1"/>
    <col min="6147" max="6147" width="19.42578125" style="30" bestFit="1" customWidth="1"/>
    <col min="6148" max="6148" width="24.42578125" style="30" customWidth="1"/>
    <col min="6149" max="6149" width="26.5703125" style="30" bestFit="1" customWidth="1"/>
    <col min="6150" max="6150" width="15.42578125" style="30" customWidth="1"/>
    <col min="6151" max="6151" width="8.7109375" style="30" customWidth="1"/>
    <col min="6152" max="6152" width="10.140625" style="30" bestFit="1" customWidth="1"/>
    <col min="6153" max="6161" width="8.7109375" style="30"/>
    <col min="6162" max="6162" width="11.28515625" style="30" customWidth="1"/>
    <col min="6163" max="6400" width="8.7109375" style="30"/>
    <col min="6401" max="6402" width="0" style="30" hidden="1" customWidth="1"/>
    <col min="6403" max="6403" width="19.42578125" style="30" bestFit="1" customWidth="1"/>
    <col min="6404" max="6404" width="24.42578125" style="30" customWidth="1"/>
    <col min="6405" max="6405" width="26.5703125" style="30" bestFit="1" customWidth="1"/>
    <col min="6406" max="6406" width="15.42578125" style="30" customWidth="1"/>
    <col min="6407" max="6407" width="8.7109375" style="30" customWidth="1"/>
    <col min="6408" max="6408" width="10.140625" style="30" bestFit="1" customWidth="1"/>
    <col min="6409" max="6417" width="8.7109375" style="30"/>
    <col min="6418" max="6418" width="11.28515625" style="30" customWidth="1"/>
    <col min="6419" max="6656" width="8.7109375" style="30"/>
    <col min="6657" max="6658" width="0" style="30" hidden="1" customWidth="1"/>
    <col min="6659" max="6659" width="19.42578125" style="30" bestFit="1" customWidth="1"/>
    <col min="6660" max="6660" width="24.42578125" style="30" customWidth="1"/>
    <col min="6661" max="6661" width="26.5703125" style="30" bestFit="1" customWidth="1"/>
    <col min="6662" max="6662" width="15.42578125" style="30" customWidth="1"/>
    <col min="6663" max="6663" width="8.7109375" style="30" customWidth="1"/>
    <col min="6664" max="6664" width="10.140625" style="30" bestFit="1" customWidth="1"/>
    <col min="6665" max="6673" width="8.7109375" style="30"/>
    <col min="6674" max="6674" width="11.28515625" style="30" customWidth="1"/>
    <col min="6675" max="6912" width="8.7109375" style="30"/>
    <col min="6913" max="6914" width="0" style="30" hidden="1" customWidth="1"/>
    <col min="6915" max="6915" width="19.42578125" style="30" bestFit="1" customWidth="1"/>
    <col min="6916" max="6916" width="24.42578125" style="30" customWidth="1"/>
    <col min="6917" max="6917" width="26.5703125" style="30" bestFit="1" customWidth="1"/>
    <col min="6918" max="6918" width="15.42578125" style="30" customWidth="1"/>
    <col min="6919" max="6919" width="8.7109375" style="30" customWidth="1"/>
    <col min="6920" max="6920" width="10.140625" style="30" bestFit="1" customWidth="1"/>
    <col min="6921" max="6929" width="8.7109375" style="30"/>
    <col min="6930" max="6930" width="11.28515625" style="30" customWidth="1"/>
    <col min="6931" max="7168" width="8.7109375" style="30"/>
    <col min="7169" max="7170" width="0" style="30" hidden="1" customWidth="1"/>
    <col min="7171" max="7171" width="19.42578125" style="30" bestFit="1" customWidth="1"/>
    <col min="7172" max="7172" width="24.42578125" style="30" customWidth="1"/>
    <col min="7173" max="7173" width="26.5703125" style="30" bestFit="1" customWidth="1"/>
    <col min="7174" max="7174" width="15.42578125" style="30" customWidth="1"/>
    <col min="7175" max="7175" width="8.7109375" style="30" customWidth="1"/>
    <col min="7176" max="7176" width="10.140625" style="30" bestFit="1" customWidth="1"/>
    <col min="7177" max="7185" width="8.7109375" style="30"/>
    <col min="7186" max="7186" width="11.28515625" style="30" customWidth="1"/>
    <col min="7187" max="7424" width="8.7109375" style="30"/>
    <col min="7425" max="7426" width="0" style="30" hidden="1" customWidth="1"/>
    <col min="7427" max="7427" width="19.42578125" style="30" bestFit="1" customWidth="1"/>
    <col min="7428" max="7428" width="24.42578125" style="30" customWidth="1"/>
    <col min="7429" max="7429" width="26.5703125" style="30" bestFit="1" customWidth="1"/>
    <col min="7430" max="7430" width="15.42578125" style="30" customWidth="1"/>
    <col min="7431" max="7431" width="8.7109375" style="30" customWidth="1"/>
    <col min="7432" max="7432" width="10.140625" style="30" bestFit="1" customWidth="1"/>
    <col min="7433" max="7441" width="8.7109375" style="30"/>
    <col min="7442" max="7442" width="11.28515625" style="30" customWidth="1"/>
    <col min="7443" max="7680" width="8.7109375" style="30"/>
    <col min="7681" max="7682" width="0" style="30" hidden="1" customWidth="1"/>
    <col min="7683" max="7683" width="19.42578125" style="30" bestFit="1" customWidth="1"/>
    <col min="7684" max="7684" width="24.42578125" style="30" customWidth="1"/>
    <col min="7685" max="7685" width="26.5703125" style="30" bestFit="1" customWidth="1"/>
    <col min="7686" max="7686" width="15.42578125" style="30" customWidth="1"/>
    <col min="7687" max="7687" width="8.7109375" style="30" customWidth="1"/>
    <col min="7688" max="7688" width="10.140625" style="30" bestFit="1" customWidth="1"/>
    <col min="7689" max="7697" width="8.7109375" style="30"/>
    <col min="7698" max="7698" width="11.28515625" style="30" customWidth="1"/>
    <col min="7699" max="7936" width="8.7109375" style="30"/>
    <col min="7937" max="7938" width="0" style="30" hidden="1" customWidth="1"/>
    <col min="7939" max="7939" width="19.42578125" style="30" bestFit="1" customWidth="1"/>
    <col min="7940" max="7940" width="24.42578125" style="30" customWidth="1"/>
    <col min="7941" max="7941" width="26.5703125" style="30" bestFit="1" customWidth="1"/>
    <col min="7942" max="7942" width="15.42578125" style="30" customWidth="1"/>
    <col min="7943" max="7943" width="8.7109375" style="30" customWidth="1"/>
    <col min="7944" max="7944" width="10.140625" style="30" bestFit="1" customWidth="1"/>
    <col min="7945" max="7953" width="8.7109375" style="30"/>
    <col min="7954" max="7954" width="11.28515625" style="30" customWidth="1"/>
    <col min="7955" max="8192" width="8.7109375" style="30"/>
    <col min="8193" max="8194" width="0" style="30" hidden="1" customWidth="1"/>
    <col min="8195" max="8195" width="19.42578125" style="30" bestFit="1" customWidth="1"/>
    <col min="8196" max="8196" width="24.42578125" style="30" customWidth="1"/>
    <col min="8197" max="8197" width="26.5703125" style="30" bestFit="1" customWidth="1"/>
    <col min="8198" max="8198" width="15.42578125" style="30" customWidth="1"/>
    <col min="8199" max="8199" width="8.7109375" style="30" customWidth="1"/>
    <col min="8200" max="8200" width="10.140625" style="30" bestFit="1" customWidth="1"/>
    <col min="8201" max="8209" width="8.7109375" style="30"/>
    <col min="8210" max="8210" width="11.28515625" style="30" customWidth="1"/>
    <col min="8211" max="8448" width="8.7109375" style="30"/>
    <col min="8449" max="8450" width="0" style="30" hidden="1" customWidth="1"/>
    <col min="8451" max="8451" width="19.42578125" style="30" bestFit="1" customWidth="1"/>
    <col min="8452" max="8452" width="24.42578125" style="30" customWidth="1"/>
    <col min="8453" max="8453" width="26.5703125" style="30" bestFit="1" customWidth="1"/>
    <col min="8454" max="8454" width="15.42578125" style="30" customWidth="1"/>
    <col min="8455" max="8455" width="8.7109375" style="30" customWidth="1"/>
    <col min="8456" max="8456" width="10.140625" style="30" bestFit="1" customWidth="1"/>
    <col min="8457" max="8465" width="8.7109375" style="30"/>
    <col min="8466" max="8466" width="11.28515625" style="30" customWidth="1"/>
    <col min="8467" max="8704" width="8.7109375" style="30"/>
    <col min="8705" max="8706" width="0" style="30" hidden="1" customWidth="1"/>
    <col min="8707" max="8707" width="19.42578125" style="30" bestFit="1" customWidth="1"/>
    <col min="8708" max="8708" width="24.42578125" style="30" customWidth="1"/>
    <col min="8709" max="8709" width="26.5703125" style="30" bestFit="1" customWidth="1"/>
    <col min="8710" max="8710" width="15.42578125" style="30" customWidth="1"/>
    <col min="8711" max="8711" width="8.7109375" style="30" customWidth="1"/>
    <col min="8712" max="8712" width="10.140625" style="30" bestFit="1" customWidth="1"/>
    <col min="8713" max="8721" width="8.7109375" style="30"/>
    <col min="8722" max="8722" width="11.28515625" style="30" customWidth="1"/>
    <col min="8723" max="8960" width="8.7109375" style="30"/>
    <col min="8961" max="8962" width="0" style="30" hidden="1" customWidth="1"/>
    <col min="8963" max="8963" width="19.42578125" style="30" bestFit="1" customWidth="1"/>
    <col min="8964" max="8964" width="24.42578125" style="30" customWidth="1"/>
    <col min="8965" max="8965" width="26.5703125" style="30" bestFit="1" customWidth="1"/>
    <col min="8966" max="8966" width="15.42578125" style="30" customWidth="1"/>
    <col min="8967" max="8967" width="8.7109375" style="30" customWidth="1"/>
    <col min="8968" max="8968" width="10.140625" style="30" bestFit="1" customWidth="1"/>
    <col min="8969" max="8977" width="8.7109375" style="30"/>
    <col min="8978" max="8978" width="11.28515625" style="30" customWidth="1"/>
    <col min="8979" max="9216" width="8.7109375" style="30"/>
    <col min="9217" max="9218" width="0" style="30" hidden="1" customWidth="1"/>
    <col min="9219" max="9219" width="19.42578125" style="30" bestFit="1" customWidth="1"/>
    <col min="9220" max="9220" width="24.42578125" style="30" customWidth="1"/>
    <col min="9221" max="9221" width="26.5703125" style="30" bestFit="1" customWidth="1"/>
    <col min="9222" max="9222" width="15.42578125" style="30" customWidth="1"/>
    <col min="9223" max="9223" width="8.7109375" style="30" customWidth="1"/>
    <col min="9224" max="9224" width="10.140625" style="30" bestFit="1" customWidth="1"/>
    <col min="9225" max="9233" width="8.7109375" style="30"/>
    <col min="9234" max="9234" width="11.28515625" style="30" customWidth="1"/>
    <col min="9235" max="9472" width="8.7109375" style="30"/>
    <col min="9473" max="9474" width="0" style="30" hidden="1" customWidth="1"/>
    <col min="9475" max="9475" width="19.42578125" style="30" bestFit="1" customWidth="1"/>
    <col min="9476" max="9476" width="24.42578125" style="30" customWidth="1"/>
    <col min="9477" max="9477" width="26.5703125" style="30" bestFit="1" customWidth="1"/>
    <col min="9478" max="9478" width="15.42578125" style="30" customWidth="1"/>
    <col min="9479" max="9479" width="8.7109375" style="30" customWidth="1"/>
    <col min="9480" max="9480" width="10.140625" style="30" bestFit="1" customWidth="1"/>
    <col min="9481" max="9489" width="8.7109375" style="30"/>
    <col min="9490" max="9490" width="11.28515625" style="30" customWidth="1"/>
    <col min="9491" max="9728" width="8.7109375" style="30"/>
    <col min="9729" max="9730" width="0" style="30" hidden="1" customWidth="1"/>
    <col min="9731" max="9731" width="19.42578125" style="30" bestFit="1" customWidth="1"/>
    <col min="9732" max="9732" width="24.42578125" style="30" customWidth="1"/>
    <col min="9733" max="9733" width="26.5703125" style="30" bestFit="1" customWidth="1"/>
    <col min="9734" max="9734" width="15.42578125" style="30" customWidth="1"/>
    <col min="9735" max="9735" width="8.7109375" style="30" customWidth="1"/>
    <col min="9736" max="9736" width="10.140625" style="30" bestFit="1" customWidth="1"/>
    <col min="9737" max="9745" width="8.7109375" style="30"/>
    <col min="9746" max="9746" width="11.28515625" style="30" customWidth="1"/>
    <col min="9747" max="9984" width="8.7109375" style="30"/>
    <col min="9985" max="9986" width="0" style="30" hidden="1" customWidth="1"/>
    <col min="9987" max="9987" width="19.42578125" style="30" bestFit="1" customWidth="1"/>
    <col min="9988" max="9988" width="24.42578125" style="30" customWidth="1"/>
    <col min="9989" max="9989" width="26.5703125" style="30" bestFit="1" customWidth="1"/>
    <col min="9990" max="9990" width="15.42578125" style="30" customWidth="1"/>
    <col min="9991" max="9991" width="8.7109375" style="30" customWidth="1"/>
    <col min="9992" max="9992" width="10.140625" style="30" bestFit="1" customWidth="1"/>
    <col min="9993" max="10001" width="8.7109375" style="30"/>
    <col min="10002" max="10002" width="11.28515625" style="30" customWidth="1"/>
    <col min="10003" max="10240" width="8.7109375" style="30"/>
    <col min="10241" max="10242" width="0" style="30" hidden="1" customWidth="1"/>
    <col min="10243" max="10243" width="19.42578125" style="30" bestFit="1" customWidth="1"/>
    <col min="10244" max="10244" width="24.42578125" style="30" customWidth="1"/>
    <col min="10245" max="10245" width="26.5703125" style="30" bestFit="1" customWidth="1"/>
    <col min="10246" max="10246" width="15.42578125" style="30" customWidth="1"/>
    <col min="10247" max="10247" width="8.7109375" style="30" customWidth="1"/>
    <col min="10248" max="10248" width="10.140625" style="30" bestFit="1" customWidth="1"/>
    <col min="10249" max="10257" width="8.7109375" style="30"/>
    <col min="10258" max="10258" width="11.28515625" style="30" customWidth="1"/>
    <col min="10259" max="10496" width="8.7109375" style="30"/>
    <col min="10497" max="10498" width="0" style="30" hidden="1" customWidth="1"/>
    <col min="10499" max="10499" width="19.42578125" style="30" bestFit="1" customWidth="1"/>
    <col min="10500" max="10500" width="24.42578125" style="30" customWidth="1"/>
    <col min="10501" max="10501" width="26.5703125" style="30" bestFit="1" customWidth="1"/>
    <col min="10502" max="10502" width="15.42578125" style="30" customWidth="1"/>
    <col min="10503" max="10503" width="8.7109375" style="30" customWidth="1"/>
    <col min="10504" max="10504" width="10.140625" style="30" bestFit="1" customWidth="1"/>
    <col min="10505" max="10513" width="8.7109375" style="30"/>
    <col min="10514" max="10514" width="11.28515625" style="30" customWidth="1"/>
    <col min="10515" max="10752" width="8.7109375" style="30"/>
    <col min="10753" max="10754" width="0" style="30" hidden="1" customWidth="1"/>
    <col min="10755" max="10755" width="19.42578125" style="30" bestFit="1" customWidth="1"/>
    <col min="10756" max="10756" width="24.42578125" style="30" customWidth="1"/>
    <col min="10757" max="10757" width="26.5703125" style="30" bestFit="1" customWidth="1"/>
    <col min="10758" max="10758" width="15.42578125" style="30" customWidth="1"/>
    <col min="10759" max="10759" width="8.7109375" style="30" customWidth="1"/>
    <col min="10760" max="10760" width="10.140625" style="30" bestFit="1" customWidth="1"/>
    <col min="10761" max="10769" width="8.7109375" style="30"/>
    <col min="10770" max="10770" width="11.28515625" style="30" customWidth="1"/>
    <col min="10771" max="11008" width="8.7109375" style="30"/>
    <col min="11009" max="11010" width="0" style="30" hidden="1" customWidth="1"/>
    <col min="11011" max="11011" width="19.42578125" style="30" bestFit="1" customWidth="1"/>
    <col min="11012" max="11012" width="24.42578125" style="30" customWidth="1"/>
    <col min="11013" max="11013" width="26.5703125" style="30" bestFit="1" customWidth="1"/>
    <col min="11014" max="11014" width="15.42578125" style="30" customWidth="1"/>
    <col min="11015" max="11015" width="8.7109375" style="30" customWidth="1"/>
    <col min="11016" max="11016" width="10.140625" style="30" bestFit="1" customWidth="1"/>
    <col min="11017" max="11025" width="8.7109375" style="30"/>
    <col min="11026" max="11026" width="11.28515625" style="30" customWidth="1"/>
    <col min="11027" max="11264" width="8.7109375" style="30"/>
    <col min="11265" max="11266" width="0" style="30" hidden="1" customWidth="1"/>
    <col min="11267" max="11267" width="19.42578125" style="30" bestFit="1" customWidth="1"/>
    <col min="11268" max="11268" width="24.42578125" style="30" customWidth="1"/>
    <col min="11269" max="11269" width="26.5703125" style="30" bestFit="1" customWidth="1"/>
    <col min="11270" max="11270" width="15.42578125" style="30" customWidth="1"/>
    <col min="11271" max="11271" width="8.7109375" style="30" customWidth="1"/>
    <col min="11272" max="11272" width="10.140625" style="30" bestFit="1" customWidth="1"/>
    <col min="11273" max="11281" width="8.7109375" style="30"/>
    <col min="11282" max="11282" width="11.28515625" style="30" customWidth="1"/>
    <col min="11283" max="11520" width="8.7109375" style="30"/>
    <col min="11521" max="11522" width="0" style="30" hidden="1" customWidth="1"/>
    <col min="11523" max="11523" width="19.42578125" style="30" bestFit="1" customWidth="1"/>
    <col min="11524" max="11524" width="24.42578125" style="30" customWidth="1"/>
    <col min="11525" max="11525" width="26.5703125" style="30" bestFit="1" customWidth="1"/>
    <col min="11526" max="11526" width="15.42578125" style="30" customWidth="1"/>
    <col min="11527" max="11527" width="8.7109375" style="30" customWidth="1"/>
    <col min="11528" max="11528" width="10.140625" style="30" bestFit="1" customWidth="1"/>
    <col min="11529" max="11537" width="8.7109375" style="30"/>
    <col min="11538" max="11538" width="11.28515625" style="30" customWidth="1"/>
    <col min="11539" max="11776" width="8.7109375" style="30"/>
    <col min="11777" max="11778" width="0" style="30" hidden="1" customWidth="1"/>
    <col min="11779" max="11779" width="19.42578125" style="30" bestFit="1" customWidth="1"/>
    <col min="11780" max="11780" width="24.42578125" style="30" customWidth="1"/>
    <col min="11781" max="11781" width="26.5703125" style="30" bestFit="1" customWidth="1"/>
    <col min="11782" max="11782" width="15.42578125" style="30" customWidth="1"/>
    <col min="11783" max="11783" width="8.7109375" style="30" customWidth="1"/>
    <col min="11784" max="11784" width="10.140625" style="30" bestFit="1" customWidth="1"/>
    <col min="11785" max="11793" width="8.7109375" style="30"/>
    <col min="11794" max="11794" width="11.28515625" style="30" customWidth="1"/>
    <col min="11795" max="12032" width="8.7109375" style="30"/>
    <col min="12033" max="12034" width="0" style="30" hidden="1" customWidth="1"/>
    <col min="12035" max="12035" width="19.42578125" style="30" bestFit="1" customWidth="1"/>
    <col min="12036" max="12036" width="24.42578125" style="30" customWidth="1"/>
    <col min="12037" max="12037" width="26.5703125" style="30" bestFit="1" customWidth="1"/>
    <col min="12038" max="12038" width="15.42578125" style="30" customWidth="1"/>
    <col min="12039" max="12039" width="8.7109375" style="30" customWidth="1"/>
    <col min="12040" max="12040" width="10.140625" style="30" bestFit="1" customWidth="1"/>
    <col min="12041" max="12049" width="8.7109375" style="30"/>
    <col min="12050" max="12050" width="11.28515625" style="30" customWidth="1"/>
    <col min="12051" max="12288" width="8.7109375" style="30"/>
    <col min="12289" max="12290" width="0" style="30" hidden="1" customWidth="1"/>
    <col min="12291" max="12291" width="19.42578125" style="30" bestFit="1" customWidth="1"/>
    <col min="12292" max="12292" width="24.42578125" style="30" customWidth="1"/>
    <col min="12293" max="12293" width="26.5703125" style="30" bestFit="1" customWidth="1"/>
    <col min="12294" max="12294" width="15.42578125" style="30" customWidth="1"/>
    <col min="12295" max="12295" width="8.7109375" style="30" customWidth="1"/>
    <col min="12296" max="12296" width="10.140625" style="30" bestFit="1" customWidth="1"/>
    <col min="12297" max="12305" width="8.7109375" style="30"/>
    <col min="12306" max="12306" width="11.28515625" style="30" customWidth="1"/>
    <col min="12307" max="12544" width="8.7109375" style="30"/>
    <col min="12545" max="12546" width="0" style="30" hidden="1" customWidth="1"/>
    <col min="12547" max="12547" width="19.42578125" style="30" bestFit="1" customWidth="1"/>
    <col min="12548" max="12548" width="24.42578125" style="30" customWidth="1"/>
    <col min="12549" max="12549" width="26.5703125" style="30" bestFit="1" customWidth="1"/>
    <col min="12550" max="12550" width="15.42578125" style="30" customWidth="1"/>
    <col min="12551" max="12551" width="8.7109375" style="30" customWidth="1"/>
    <col min="12552" max="12552" width="10.140625" style="30" bestFit="1" customWidth="1"/>
    <col min="12553" max="12561" width="8.7109375" style="30"/>
    <col min="12562" max="12562" width="11.28515625" style="30" customWidth="1"/>
    <col min="12563" max="12800" width="8.7109375" style="30"/>
    <col min="12801" max="12802" width="0" style="30" hidden="1" customWidth="1"/>
    <col min="12803" max="12803" width="19.42578125" style="30" bestFit="1" customWidth="1"/>
    <col min="12804" max="12804" width="24.42578125" style="30" customWidth="1"/>
    <col min="12805" max="12805" width="26.5703125" style="30" bestFit="1" customWidth="1"/>
    <col min="12806" max="12806" width="15.42578125" style="30" customWidth="1"/>
    <col min="12807" max="12807" width="8.7109375" style="30" customWidth="1"/>
    <col min="12808" max="12808" width="10.140625" style="30" bestFit="1" customWidth="1"/>
    <col min="12809" max="12817" width="8.7109375" style="30"/>
    <col min="12818" max="12818" width="11.28515625" style="30" customWidth="1"/>
    <col min="12819" max="13056" width="8.7109375" style="30"/>
    <col min="13057" max="13058" width="0" style="30" hidden="1" customWidth="1"/>
    <col min="13059" max="13059" width="19.42578125" style="30" bestFit="1" customWidth="1"/>
    <col min="13060" max="13060" width="24.42578125" style="30" customWidth="1"/>
    <col min="13061" max="13061" width="26.5703125" style="30" bestFit="1" customWidth="1"/>
    <col min="13062" max="13062" width="15.42578125" style="30" customWidth="1"/>
    <col min="13063" max="13063" width="8.7109375" style="30" customWidth="1"/>
    <col min="13064" max="13064" width="10.140625" style="30" bestFit="1" customWidth="1"/>
    <col min="13065" max="13073" width="8.7109375" style="30"/>
    <col min="13074" max="13074" width="11.28515625" style="30" customWidth="1"/>
    <col min="13075" max="13312" width="8.7109375" style="30"/>
    <col min="13313" max="13314" width="0" style="30" hidden="1" customWidth="1"/>
    <col min="13315" max="13315" width="19.42578125" style="30" bestFit="1" customWidth="1"/>
    <col min="13316" max="13316" width="24.42578125" style="30" customWidth="1"/>
    <col min="13317" max="13317" width="26.5703125" style="30" bestFit="1" customWidth="1"/>
    <col min="13318" max="13318" width="15.42578125" style="30" customWidth="1"/>
    <col min="13319" max="13319" width="8.7109375" style="30" customWidth="1"/>
    <col min="13320" max="13320" width="10.140625" style="30" bestFit="1" customWidth="1"/>
    <col min="13321" max="13329" width="8.7109375" style="30"/>
    <col min="13330" max="13330" width="11.28515625" style="30" customWidth="1"/>
    <col min="13331" max="13568" width="8.7109375" style="30"/>
    <col min="13569" max="13570" width="0" style="30" hidden="1" customWidth="1"/>
    <col min="13571" max="13571" width="19.42578125" style="30" bestFit="1" customWidth="1"/>
    <col min="13572" max="13572" width="24.42578125" style="30" customWidth="1"/>
    <col min="13573" max="13573" width="26.5703125" style="30" bestFit="1" customWidth="1"/>
    <col min="13574" max="13574" width="15.42578125" style="30" customWidth="1"/>
    <col min="13575" max="13575" width="8.7109375" style="30" customWidth="1"/>
    <col min="13576" max="13576" width="10.140625" style="30" bestFit="1" customWidth="1"/>
    <col min="13577" max="13585" width="8.7109375" style="30"/>
    <col min="13586" max="13586" width="11.28515625" style="30" customWidth="1"/>
    <col min="13587" max="13824" width="8.7109375" style="30"/>
    <col min="13825" max="13826" width="0" style="30" hidden="1" customWidth="1"/>
    <col min="13827" max="13827" width="19.42578125" style="30" bestFit="1" customWidth="1"/>
    <col min="13828" max="13828" width="24.42578125" style="30" customWidth="1"/>
    <col min="13829" max="13829" width="26.5703125" style="30" bestFit="1" customWidth="1"/>
    <col min="13830" max="13830" width="15.42578125" style="30" customWidth="1"/>
    <col min="13831" max="13831" width="8.7109375" style="30" customWidth="1"/>
    <col min="13832" max="13832" width="10.140625" style="30" bestFit="1" customWidth="1"/>
    <col min="13833" max="13841" width="8.7109375" style="30"/>
    <col min="13842" max="13842" width="11.28515625" style="30" customWidth="1"/>
    <col min="13843" max="14080" width="8.7109375" style="30"/>
    <col min="14081" max="14082" width="0" style="30" hidden="1" customWidth="1"/>
    <col min="14083" max="14083" width="19.42578125" style="30" bestFit="1" customWidth="1"/>
    <col min="14084" max="14084" width="24.42578125" style="30" customWidth="1"/>
    <col min="14085" max="14085" width="26.5703125" style="30" bestFit="1" customWidth="1"/>
    <col min="14086" max="14086" width="15.42578125" style="30" customWidth="1"/>
    <col min="14087" max="14087" width="8.7109375" style="30" customWidth="1"/>
    <col min="14088" max="14088" width="10.140625" style="30" bestFit="1" customWidth="1"/>
    <col min="14089" max="14097" width="8.7109375" style="30"/>
    <col min="14098" max="14098" width="11.28515625" style="30" customWidth="1"/>
    <col min="14099" max="14336" width="8.7109375" style="30"/>
    <col min="14337" max="14338" width="0" style="30" hidden="1" customWidth="1"/>
    <col min="14339" max="14339" width="19.42578125" style="30" bestFit="1" customWidth="1"/>
    <col min="14340" max="14340" width="24.42578125" style="30" customWidth="1"/>
    <col min="14341" max="14341" width="26.5703125" style="30" bestFit="1" customWidth="1"/>
    <col min="14342" max="14342" width="15.42578125" style="30" customWidth="1"/>
    <col min="14343" max="14343" width="8.7109375" style="30" customWidth="1"/>
    <col min="14344" max="14344" width="10.140625" style="30" bestFit="1" customWidth="1"/>
    <col min="14345" max="14353" width="8.7109375" style="30"/>
    <col min="14354" max="14354" width="11.28515625" style="30" customWidth="1"/>
    <col min="14355" max="14592" width="8.7109375" style="30"/>
    <col min="14593" max="14594" width="0" style="30" hidden="1" customWidth="1"/>
    <col min="14595" max="14595" width="19.42578125" style="30" bestFit="1" customWidth="1"/>
    <col min="14596" max="14596" width="24.42578125" style="30" customWidth="1"/>
    <col min="14597" max="14597" width="26.5703125" style="30" bestFit="1" customWidth="1"/>
    <col min="14598" max="14598" width="15.42578125" style="30" customWidth="1"/>
    <col min="14599" max="14599" width="8.7109375" style="30" customWidth="1"/>
    <col min="14600" max="14600" width="10.140625" style="30" bestFit="1" customWidth="1"/>
    <col min="14601" max="14609" width="8.7109375" style="30"/>
    <col min="14610" max="14610" width="11.28515625" style="30" customWidth="1"/>
    <col min="14611" max="14848" width="8.7109375" style="30"/>
    <col min="14849" max="14850" width="0" style="30" hidden="1" customWidth="1"/>
    <col min="14851" max="14851" width="19.42578125" style="30" bestFit="1" customWidth="1"/>
    <col min="14852" max="14852" width="24.42578125" style="30" customWidth="1"/>
    <col min="14853" max="14853" width="26.5703125" style="30" bestFit="1" customWidth="1"/>
    <col min="14854" max="14854" width="15.42578125" style="30" customWidth="1"/>
    <col min="14855" max="14855" width="8.7109375" style="30" customWidth="1"/>
    <col min="14856" max="14856" width="10.140625" style="30" bestFit="1" customWidth="1"/>
    <col min="14857" max="14865" width="8.7109375" style="30"/>
    <col min="14866" max="14866" width="11.28515625" style="30" customWidth="1"/>
    <col min="14867" max="15104" width="8.7109375" style="30"/>
    <col min="15105" max="15106" width="0" style="30" hidden="1" customWidth="1"/>
    <col min="15107" max="15107" width="19.42578125" style="30" bestFit="1" customWidth="1"/>
    <col min="15108" max="15108" width="24.42578125" style="30" customWidth="1"/>
    <col min="15109" max="15109" width="26.5703125" style="30" bestFit="1" customWidth="1"/>
    <col min="15110" max="15110" width="15.42578125" style="30" customWidth="1"/>
    <col min="15111" max="15111" width="8.7109375" style="30" customWidth="1"/>
    <col min="15112" max="15112" width="10.140625" style="30" bestFit="1" customWidth="1"/>
    <col min="15113" max="15121" width="8.7109375" style="30"/>
    <col min="15122" max="15122" width="11.28515625" style="30" customWidth="1"/>
    <col min="15123" max="15360" width="8.7109375" style="30"/>
    <col min="15361" max="15362" width="0" style="30" hidden="1" customWidth="1"/>
    <col min="15363" max="15363" width="19.42578125" style="30" bestFit="1" customWidth="1"/>
    <col min="15364" max="15364" width="24.42578125" style="30" customWidth="1"/>
    <col min="15365" max="15365" width="26.5703125" style="30" bestFit="1" customWidth="1"/>
    <col min="15366" max="15366" width="15.42578125" style="30" customWidth="1"/>
    <col min="15367" max="15367" width="8.7109375" style="30" customWidth="1"/>
    <col min="15368" max="15368" width="10.140625" style="30" bestFit="1" customWidth="1"/>
    <col min="15369" max="15377" width="8.7109375" style="30"/>
    <col min="15378" max="15378" width="11.28515625" style="30" customWidth="1"/>
    <col min="15379" max="15616" width="8.7109375" style="30"/>
    <col min="15617" max="15618" width="0" style="30" hidden="1" customWidth="1"/>
    <col min="15619" max="15619" width="19.42578125" style="30" bestFit="1" customWidth="1"/>
    <col min="15620" max="15620" width="24.42578125" style="30" customWidth="1"/>
    <col min="15621" max="15621" width="26.5703125" style="30" bestFit="1" customWidth="1"/>
    <col min="15622" max="15622" width="15.42578125" style="30" customWidth="1"/>
    <col min="15623" max="15623" width="8.7109375" style="30" customWidth="1"/>
    <col min="15624" max="15624" width="10.140625" style="30" bestFit="1" customWidth="1"/>
    <col min="15625" max="15633" width="8.7109375" style="30"/>
    <col min="15634" max="15634" width="11.28515625" style="30" customWidth="1"/>
    <col min="15635" max="15872" width="8.7109375" style="30"/>
    <col min="15873" max="15874" width="0" style="30" hidden="1" customWidth="1"/>
    <col min="15875" max="15875" width="19.42578125" style="30" bestFit="1" customWidth="1"/>
    <col min="15876" max="15876" width="24.42578125" style="30" customWidth="1"/>
    <col min="15877" max="15877" width="26.5703125" style="30" bestFit="1" customWidth="1"/>
    <col min="15878" max="15878" width="15.42578125" style="30" customWidth="1"/>
    <col min="15879" max="15879" width="8.7109375" style="30" customWidth="1"/>
    <col min="15880" max="15880" width="10.140625" style="30" bestFit="1" customWidth="1"/>
    <col min="15881" max="15889" width="8.7109375" style="30"/>
    <col min="15890" max="15890" width="11.28515625" style="30" customWidth="1"/>
    <col min="15891" max="16128" width="8.7109375" style="30"/>
    <col min="16129" max="16130" width="0" style="30" hidden="1" customWidth="1"/>
    <col min="16131" max="16131" width="19.42578125" style="30" bestFit="1" customWidth="1"/>
    <col min="16132" max="16132" width="24.42578125" style="30" customWidth="1"/>
    <col min="16133" max="16133" width="26.5703125" style="30" bestFit="1" customWidth="1"/>
    <col min="16134" max="16134" width="15.42578125" style="30" customWidth="1"/>
    <col min="16135" max="16135" width="8.7109375" style="30" customWidth="1"/>
    <col min="16136" max="16136" width="10.140625" style="30" bestFit="1" customWidth="1"/>
    <col min="16137" max="16145" width="8.7109375" style="30"/>
    <col min="16146" max="16146" width="11.28515625" style="30" customWidth="1"/>
    <col min="16147" max="16383" width="8.7109375" style="30"/>
    <col min="16384" max="16384" width="8.7109375" style="30" customWidth="1"/>
  </cols>
  <sheetData>
    <row r="1" spans="1:19" ht="15.6" customHeight="1" x14ac:dyDescent="0.25">
      <c r="A1" s="31"/>
      <c r="B1" s="35"/>
      <c r="C1" s="36"/>
      <c r="D1" s="36"/>
      <c r="E1" s="36"/>
      <c r="F1" s="39"/>
      <c r="G1" s="31" t="s">
        <v>0</v>
      </c>
      <c r="H1" s="40"/>
      <c r="I1" s="32"/>
      <c r="J1" s="32"/>
      <c r="K1" s="32"/>
      <c r="L1" s="32"/>
      <c r="M1" s="32"/>
      <c r="N1" s="32"/>
    </row>
    <row r="2" spans="1:19" ht="26.25" x14ac:dyDescent="0.25">
      <c r="A2" s="154" t="s">
        <v>16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33"/>
      <c r="P2" s="33"/>
      <c r="Q2" s="33"/>
      <c r="R2" s="33"/>
    </row>
    <row r="3" spans="1:19" ht="23.25" x14ac:dyDescent="0.25">
      <c r="A3" s="155" t="s">
        <v>49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33"/>
      <c r="P3" s="33"/>
      <c r="Q3" s="33"/>
      <c r="R3" s="33"/>
    </row>
    <row r="4" spans="1:19" ht="23.25" x14ac:dyDescent="0.25">
      <c r="A4" s="155" t="s">
        <v>29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33"/>
      <c r="P4" s="33"/>
      <c r="Q4" s="33"/>
      <c r="R4" s="33"/>
    </row>
    <row r="5" spans="1:19" ht="23.25" x14ac:dyDescent="0.25">
      <c r="A5" s="155" t="s">
        <v>30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33"/>
      <c r="P5" s="33"/>
      <c r="Q5" s="33"/>
      <c r="R5" s="33"/>
    </row>
    <row r="6" spans="1:19" ht="24" thickBot="1" x14ac:dyDescent="0.3">
      <c r="A6" s="156" t="s">
        <v>33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33"/>
      <c r="P6" s="33"/>
      <c r="Q6" s="33"/>
      <c r="R6" s="33"/>
    </row>
    <row r="7" spans="1:19" ht="32.1" customHeight="1" x14ac:dyDescent="0.25">
      <c r="A7" s="146" t="s">
        <v>1</v>
      </c>
      <c r="B7" s="148" t="s">
        <v>14</v>
      </c>
      <c r="C7" s="150" t="s">
        <v>2</v>
      </c>
      <c r="D7" s="150" t="s">
        <v>3</v>
      </c>
      <c r="E7" s="152" t="s">
        <v>4</v>
      </c>
      <c r="F7" s="159" t="s">
        <v>5</v>
      </c>
      <c r="G7" s="161" t="s">
        <v>6</v>
      </c>
      <c r="H7" s="163" t="s">
        <v>7</v>
      </c>
      <c r="I7" s="165" t="s">
        <v>22</v>
      </c>
      <c r="J7" s="166"/>
      <c r="K7" s="167"/>
      <c r="L7" s="165" t="s">
        <v>9</v>
      </c>
      <c r="M7" s="166"/>
      <c r="N7" s="167"/>
      <c r="O7" s="168" t="s">
        <v>10</v>
      </c>
      <c r="P7" s="168"/>
      <c r="Q7" s="157" t="s">
        <v>11</v>
      </c>
      <c r="R7" s="158" t="s">
        <v>13</v>
      </c>
    </row>
    <row r="8" spans="1:19" ht="50.1" customHeight="1" x14ac:dyDescent="0.25">
      <c r="A8" s="147"/>
      <c r="B8" s="149"/>
      <c r="C8" s="151"/>
      <c r="D8" s="151"/>
      <c r="E8" s="153"/>
      <c r="F8" s="160"/>
      <c r="G8" s="162"/>
      <c r="H8" s="164"/>
      <c r="I8" s="37">
        <v>1</v>
      </c>
      <c r="J8" s="34">
        <v>2</v>
      </c>
      <c r="K8" s="38">
        <v>3</v>
      </c>
      <c r="L8" s="37">
        <v>1</v>
      </c>
      <c r="M8" s="34">
        <v>2</v>
      </c>
      <c r="N8" s="38">
        <v>3</v>
      </c>
      <c r="O8" s="42" t="s">
        <v>8</v>
      </c>
      <c r="P8" s="42" t="s">
        <v>9</v>
      </c>
      <c r="Q8" s="157"/>
      <c r="R8" s="158"/>
    </row>
    <row r="9" spans="1:19" s="13" customFormat="1" ht="27" customHeight="1" x14ac:dyDescent="0.5">
      <c r="A9" s="71">
        <v>1</v>
      </c>
      <c r="B9" s="12">
        <v>1</v>
      </c>
      <c r="C9" s="14" t="s">
        <v>34</v>
      </c>
      <c r="D9" s="14" t="s">
        <v>35</v>
      </c>
      <c r="E9" s="14" t="s">
        <v>32</v>
      </c>
      <c r="F9" s="134"/>
      <c r="G9" s="15"/>
      <c r="H9" s="137">
        <v>73.599999999999994</v>
      </c>
      <c r="I9" s="64">
        <v>56</v>
      </c>
      <c r="J9" s="52">
        <v>58</v>
      </c>
      <c r="K9" s="65" t="s">
        <v>108</v>
      </c>
      <c r="L9" s="66">
        <v>74</v>
      </c>
      <c r="M9" s="67">
        <v>76</v>
      </c>
      <c r="N9" s="68">
        <v>78</v>
      </c>
      <c r="O9" s="53">
        <f t="shared" ref="O9:O11" si="0">MAX(I9:K9)</f>
        <v>58</v>
      </c>
      <c r="P9" s="53">
        <f t="shared" ref="P9:P11" si="1">MAX(L9:N9)</f>
        <v>78</v>
      </c>
      <c r="Q9" s="25">
        <f t="shared" ref="Q9:Q11" si="2">O9+P9</f>
        <v>136</v>
      </c>
      <c r="R9" s="59">
        <f>Q9*10^(0.75194503*LOG10(175.508/H9)^2)</f>
        <v>174.04031190934501</v>
      </c>
      <c r="S9" s="13" t="s">
        <v>58</v>
      </c>
    </row>
    <row r="10" spans="1:19" s="13" customFormat="1" ht="27" customHeight="1" x14ac:dyDescent="0.5">
      <c r="A10" s="44">
        <v>2</v>
      </c>
      <c r="B10" s="29">
        <v>1</v>
      </c>
      <c r="C10" s="2" t="s">
        <v>41</v>
      </c>
      <c r="D10" s="2" t="s">
        <v>101</v>
      </c>
      <c r="E10" s="54" t="s">
        <v>32</v>
      </c>
      <c r="F10" s="134"/>
      <c r="G10" s="55"/>
      <c r="H10" s="137">
        <v>71.599999999999994</v>
      </c>
      <c r="I10" s="64">
        <v>70</v>
      </c>
      <c r="J10" s="52">
        <v>75</v>
      </c>
      <c r="K10" s="65" t="s">
        <v>112</v>
      </c>
      <c r="L10" s="66">
        <v>95</v>
      </c>
      <c r="M10" s="67">
        <v>102</v>
      </c>
      <c r="N10" s="68" t="s">
        <v>119</v>
      </c>
      <c r="O10" s="53">
        <f t="shared" si="0"/>
        <v>75</v>
      </c>
      <c r="P10" s="53">
        <f t="shared" si="1"/>
        <v>102</v>
      </c>
      <c r="Q10" s="25">
        <f t="shared" si="2"/>
        <v>177</v>
      </c>
      <c r="R10" s="59">
        <f t="shared" ref="R10:R23" si="3">Q10*10^(0.75194503*LOG10(175.508/H10)^2)</f>
        <v>230.13519154593061</v>
      </c>
      <c r="S10" s="13" t="s">
        <v>24</v>
      </c>
    </row>
    <row r="11" spans="1:19" s="13" customFormat="1" ht="27" customHeight="1" x14ac:dyDescent="0.5">
      <c r="A11" s="44">
        <v>3</v>
      </c>
      <c r="B11" s="51">
        <v>1</v>
      </c>
      <c r="C11" s="54" t="s">
        <v>42</v>
      </c>
      <c r="D11" s="54" t="s">
        <v>43</v>
      </c>
      <c r="E11" s="54" t="s">
        <v>44</v>
      </c>
      <c r="F11" s="134"/>
      <c r="G11" s="55"/>
      <c r="H11" s="9">
        <v>64</v>
      </c>
      <c r="I11" s="64" t="s">
        <v>105</v>
      </c>
      <c r="J11" s="52">
        <v>55</v>
      </c>
      <c r="K11" s="65" t="s">
        <v>106</v>
      </c>
      <c r="L11" s="66" t="s">
        <v>117</v>
      </c>
      <c r="M11" s="67">
        <v>83</v>
      </c>
      <c r="N11" s="68" t="s">
        <v>118</v>
      </c>
      <c r="O11" s="53">
        <f t="shared" si="0"/>
        <v>55</v>
      </c>
      <c r="P11" s="53">
        <f t="shared" si="1"/>
        <v>83</v>
      </c>
      <c r="Q11" s="25">
        <f t="shared" si="2"/>
        <v>138</v>
      </c>
      <c r="R11" s="59">
        <f t="shared" si="3"/>
        <v>192.40319076932872</v>
      </c>
      <c r="S11" s="13" t="s">
        <v>58</v>
      </c>
    </row>
    <row r="12" spans="1:19" s="3" customFormat="1" ht="27" customHeight="1" x14ac:dyDescent="0.5">
      <c r="A12" s="45">
        <v>4</v>
      </c>
      <c r="B12" s="51">
        <v>1</v>
      </c>
      <c r="C12" s="11" t="s">
        <v>51</v>
      </c>
      <c r="D12" s="11" t="s">
        <v>52</v>
      </c>
      <c r="E12" s="54" t="s">
        <v>53</v>
      </c>
      <c r="F12" s="134"/>
      <c r="G12" s="145"/>
      <c r="H12" s="46">
        <v>114.8</v>
      </c>
      <c r="I12" s="64" t="s">
        <v>109</v>
      </c>
      <c r="J12" s="52">
        <v>65</v>
      </c>
      <c r="K12" s="65" t="s">
        <v>111</v>
      </c>
      <c r="L12" s="66">
        <v>75</v>
      </c>
      <c r="M12" s="67" t="s">
        <v>112</v>
      </c>
      <c r="N12" s="68" t="s">
        <v>112</v>
      </c>
      <c r="O12" s="53">
        <f t="shared" ref="O12:O23" si="4">MAX(I12:K12)</f>
        <v>65</v>
      </c>
      <c r="P12" s="53">
        <f t="shared" ref="P12:P23" si="5">MAX(L12:N12)</f>
        <v>75</v>
      </c>
      <c r="Q12" s="25">
        <f t="shared" ref="Q12:Q23" si="6">O12+P12</f>
        <v>140</v>
      </c>
      <c r="R12" s="59">
        <f t="shared" si="3"/>
        <v>148.48556080518375</v>
      </c>
      <c r="S12" s="3" t="s">
        <v>58</v>
      </c>
    </row>
    <row r="13" spans="1:19" s="3" customFormat="1" ht="27" customHeight="1" x14ac:dyDescent="0.5">
      <c r="A13" s="45">
        <v>5</v>
      </c>
      <c r="B13" s="51">
        <v>1</v>
      </c>
      <c r="C13" s="54" t="s">
        <v>34</v>
      </c>
      <c r="D13" s="54" t="s">
        <v>59</v>
      </c>
      <c r="E13" s="54" t="s">
        <v>32</v>
      </c>
      <c r="F13" s="134"/>
      <c r="G13" s="55"/>
      <c r="H13" s="46">
        <v>76</v>
      </c>
      <c r="I13" s="64">
        <v>57</v>
      </c>
      <c r="J13" s="52" t="s">
        <v>107</v>
      </c>
      <c r="K13" s="65">
        <v>61</v>
      </c>
      <c r="L13" s="66">
        <v>67</v>
      </c>
      <c r="M13" s="67">
        <v>70</v>
      </c>
      <c r="N13" s="68">
        <v>73</v>
      </c>
      <c r="O13" s="53">
        <f t="shared" si="4"/>
        <v>61</v>
      </c>
      <c r="P13" s="53">
        <f t="shared" si="5"/>
        <v>73</v>
      </c>
      <c r="Q13" s="25">
        <f t="shared" si="6"/>
        <v>134</v>
      </c>
      <c r="R13" s="59">
        <f t="shared" si="3"/>
        <v>168.44257489080897</v>
      </c>
      <c r="S13" s="3" t="s">
        <v>58</v>
      </c>
    </row>
    <row r="14" spans="1:19" s="3" customFormat="1" ht="27" customHeight="1" x14ac:dyDescent="0.5">
      <c r="A14" s="45">
        <v>6</v>
      </c>
      <c r="B14" s="51">
        <v>1</v>
      </c>
      <c r="C14" s="61" t="s">
        <v>60</v>
      </c>
      <c r="D14" s="61" t="s">
        <v>61</v>
      </c>
      <c r="E14" s="61" t="s">
        <v>63</v>
      </c>
      <c r="F14" s="134"/>
      <c r="G14" s="55"/>
      <c r="H14" s="46">
        <v>70.599999999999994</v>
      </c>
      <c r="I14" s="64">
        <v>60</v>
      </c>
      <c r="J14" s="52">
        <v>63</v>
      </c>
      <c r="K14" s="65" t="s">
        <v>110</v>
      </c>
      <c r="L14" s="66">
        <v>75</v>
      </c>
      <c r="M14" s="67" t="s">
        <v>116</v>
      </c>
      <c r="N14" s="68">
        <v>79</v>
      </c>
      <c r="O14" s="53">
        <f t="shared" si="4"/>
        <v>63</v>
      </c>
      <c r="P14" s="53">
        <f t="shared" si="5"/>
        <v>79</v>
      </c>
      <c r="Q14" s="25">
        <f t="shared" si="6"/>
        <v>142</v>
      </c>
      <c r="R14" s="59">
        <f t="shared" si="3"/>
        <v>186.16719030676063</v>
      </c>
      <c r="S14" s="3" t="s">
        <v>58</v>
      </c>
    </row>
    <row r="15" spans="1:19" s="3" customFormat="1" ht="27" customHeight="1" x14ac:dyDescent="0.5">
      <c r="A15" s="45">
        <v>7</v>
      </c>
      <c r="B15" s="51">
        <v>1</v>
      </c>
      <c r="C15" s="54" t="s">
        <v>98</v>
      </c>
      <c r="D15" s="54" t="s">
        <v>99</v>
      </c>
      <c r="E15" s="54" t="s">
        <v>63</v>
      </c>
      <c r="F15" s="134"/>
      <c r="G15" s="55"/>
      <c r="H15" s="46">
        <v>67.8</v>
      </c>
      <c r="I15" s="64" t="s">
        <v>102</v>
      </c>
      <c r="J15" s="52">
        <v>42</v>
      </c>
      <c r="K15" s="65" t="s">
        <v>104</v>
      </c>
      <c r="L15" s="66">
        <v>60</v>
      </c>
      <c r="M15" s="67">
        <v>65</v>
      </c>
      <c r="N15" s="68" t="s">
        <v>115</v>
      </c>
      <c r="O15" s="53">
        <f t="shared" si="4"/>
        <v>42</v>
      </c>
      <c r="P15" s="53">
        <f t="shared" si="5"/>
        <v>65</v>
      </c>
      <c r="Q15" s="25">
        <f t="shared" si="6"/>
        <v>107</v>
      </c>
      <c r="R15" s="59">
        <f t="shared" si="3"/>
        <v>143.77522164824677</v>
      </c>
      <c r="S15" s="3" t="s">
        <v>58</v>
      </c>
    </row>
    <row r="16" spans="1:19" s="3" customFormat="1" ht="27" customHeight="1" x14ac:dyDescent="0.5">
      <c r="A16" s="45">
        <v>8</v>
      </c>
      <c r="B16" s="51">
        <v>1</v>
      </c>
      <c r="C16" s="54" t="s">
        <v>92</v>
      </c>
      <c r="D16" s="54" t="s">
        <v>93</v>
      </c>
      <c r="E16" s="54" t="s">
        <v>63</v>
      </c>
      <c r="F16" s="134"/>
      <c r="G16" s="55"/>
      <c r="H16" s="46">
        <v>62</v>
      </c>
      <c r="I16" s="64">
        <v>47</v>
      </c>
      <c r="J16" s="52">
        <v>50</v>
      </c>
      <c r="K16" s="65">
        <v>54</v>
      </c>
      <c r="L16" s="66">
        <v>61</v>
      </c>
      <c r="M16" s="67">
        <v>64</v>
      </c>
      <c r="N16" s="68">
        <v>67</v>
      </c>
      <c r="O16" s="53">
        <f t="shared" si="4"/>
        <v>54</v>
      </c>
      <c r="P16" s="53">
        <f t="shared" si="5"/>
        <v>67</v>
      </c>
      <c r="Q16" s="25">
        <f t="shared" si="6"/>
        <v>121</v>
      </c>
      <c r="R16" s="59">
        <f t="shared" si="3"/>
        <v>172.3242243072628</v>
      </c>
      <c r="S16" s="3" t="s">
        <v>58</v>
      </c>
    </row>
    <row r="17" spans="1:19" s="3" customFormat="1" ht="27" customHeight="1" x14ac:dyDescent="0.5">
      <c r="A17" s="45">
        <v>9</v>
      </c>
      <c r="B17" s="51">
        <v>1</v>
      </c>
      <c r="C17" s="54" t="s">
        <v>89</v>
      </c>
      <c r="D17" s="54" t="s">
        <v>90</v>
      </c>
      <c r="E17" s="54" t="s">
        <v>63</v>
      </c>
      <c r="F17" s="134"/>
      <c r="G17" s="55"/>
      <c r="H17" s="46">
        <v>60.6</v>
      </c>
      <c r="I17" s="64">
        <v>33</v>
      </c>
      <c r="J17" s="52">
        <v>35</v>
      </c>
      <c r="K17" s="65">
        <v>38</v>
      </c>
      <c r="L17" s="66">
        <v>40</v>
      </c>
      <c r="M17" s="67">
        <v>43</v>
      </c>
      <c r="N17" s="68">
        <v>45</v>
      </c>
      <c r="O17" s="53">
        <f t="shared" si="4"/>
        <v>38</v>
      </c>
      <c r="P17" s="53">
        <f t="shared" si="5"/>
        <v>45</v>
      </c>
      <c r="Q17" s="25">
        <f t="shared" si="6"/>
        <v>83</v>
      </c>
      <c r="R17" s="59">
        <f t="shared" si="3"/>
        <v>120.07544087724077</v>
      </c>
      <c r="S17" s="3" t="s">
        <v>58</v>
      </c>
    </row>
    <row r="18" spans="1:19" s="3" customFormat="1" ht="27" customHeight="1" x14ac:dyDescent="0.5">
      <c r="A18" s="45">
        <v>10</v>
      </c>
      <c r="B18" s="51">
        <v>1</v>
      </c>
      <c r="C18" s="54" t="s">
        <v>66</v>
      </c>
      <c r="D18" s="54" t="s">
        <v>97</v>
      </c>
      <c r="E18" s="54" t="s">
        <v>63</v>
      </c>
      <c r="F18" s="134"/>
      <c r="G18" s="55"/>
      <c r="H18" s="46">
        <v>73.599999999999994</v>
      </c>
      <c r="I18" s="64">
        <v>40</v>
      </c>
      <c r="J18" s="52" t="s">
        <v>103</v>
      </c>
      <c r="K18" s="65">
        <v>43</v>
      </c>
      <c r="L18" s="66" t="s">
        <v>113</v>
      </c>
      <c r="M18" s="67">
        <v>53</v>
      </c>
      <c r="N18" s="68" t="s">
        <v>114</v>
      </c>
      <c r="O18" s="53">
        <f t="shared" si="4"/>
        <v>43</v>
      </c>
      <c r="P18" s="53">
        <f t="shared" si="5"/>
        <v>53</v>
      </c>
      <c r="Q18" s="25">
        <f t="shared" si="6"/>
        <v>96</v>
      </c>
      <c r="R18" s="59">
        <f t="shared" si="3"/>
        <v>122.85198487718472</v>
      </c>
      <c r="S18" s="3" t="s">
        <v>58</v>
      </c>
    </row>
    <row r="19" spans="1:19" s="3" customFormat="1" ht="27" customHeight="1" x14ac:dyDescent="0.5">
      <c r="A19" s="45">
        <v>11</v>
      </c>
      <c r="B19" s="51">
        <v>1</v>
      </c>
      <c r="C19" s="54" t="s">
        <v>80</v>
      </c>
      <c r="D19" s="54" t="s">
        <v>81</v>
      </c>
      <c r="E19" s="54" t="s">
        <v>79</v>
      </c>
      <c r="F19" s="134"/>
      <c r="G19" s="55"/>
      <c r="H19" s="46">
        <v>62.2</v>
      </c>
      <c r="I19" s="64">
        <v>40</v>
      </c>
      <c r="J19" s="52" t="s">
        <v>104</v>
      </c>
      <c r="K19" s="65">
        <v>45</v>
      </c>
      <c r="L19" s="66">
        <v>50</v>
      </c>
      <c r="M19" s="67" t="s">
        <v>105</v>
      </c>
      <c r="N19" s="68" t="s">
        <v>105</v>
      </c>
      <c r="O19" s="53">
        <f t="shared" si="4"/>
        <v>45</v>
      </c>
      <c r="P19" s="53">
        <f t="shared" si="5"/>
        <v>50</v>
      </c>
      <c r="Q19" s="25">
        <f t="shared" si="6"/>
        <v>95</v>
      </c>
      <c r="R19" s="59">
        <f t="shared" si="3"/>
        <v>135.00052672709987</v>
      </c>
      <c r="S19" s="3" t="s">
        <v>58</v>
      </c>
    </row>
    <row r="20" spans="1:19" s="3" customFormat="1" ht="27" customHeight="1" x14ac:dyDescent="0.5">
      <c r="A20" s="45">
        <v>12</v>
      </c>
      <c r="B20" s="51">
        <v>1</v>
      </c>
      <c r="C20" s="54"/>
      <c r="D20" s="54"/>
      <c r="E20" s="54"/>
      <c r="F20" s="134"/>
      <c r="G20" s="55"/>
      <c r="H20" s="46"/>
      <c r="I20" s="64"/>
      <c r="J20" s="52"/>
      <c r="K20" s="65"/>
      <c r="L20" s="66"/>
      <c r="M20" s="67"/>
      <c r="N20" s="68"/>
      <c r="O20" s="53">
        <f t="shared" si="4"/>
        <v>0</v>
      </c>
      <c r="P20" s="53">
        <f t="shared" si="5"/>
        <v>0</v>
      </c>
      <c r="Q20" s="25">
        <f t="shared" si="6"/>
        <v>0</v>
      </c>
      <c r="R20" s="59" t="e">
        <f t="shared" si="3"/>
        <v>#DIV/0!</v>
      </c>
    </row>
    <row r="21" spans="1:19" s="3" customFormat="1" ht="27" customHeight="1" x14ac:dyDescent="0.5">
      <c r="A21" s="45">
        <v>13</v>
      </c>
      <c r="B21" s="51">
        <v>1</v>
      </c>
      <c r="C21" s="54">
        <v>13</v>
      </c>
      <c r="D21" s="54"/>
      <c r="E21" s="54"/>
      <c r="F21" s="134"/>
      <c r="G21" s="55"/>
      <c r="H21" s="46"/>
      <c r="I21" s="64"/>
      <c r="J21" s="52"/>
      <c r="K21" s="65"/>
      <c r="L21" s="66"/>
      <c r="M21" s="67"/>
      <c r="N21" s="68"/>
      <c r="O21" s="53">
        <f t="shared" si="4"/>
        <v>0</v>
      </c>
      <c r="P21" s="53">
        <f t="shared" si="5"/>
        <v>0</v>
      </c>
      <c r="Q21" s="25">
        <f t="shared" si="6"/>
        <v>0</v>
      </c>
      <c r="R21" s="59" t="e">
        <f t="shared" si="3"/>
        <v>#DIV/0!</v>
      </c>
    </row>
    <row r="22" spans="1:19" s="3" customFormat="1" ht="27" customHeight="1" x14ac:dyDescent="0.5">
      <c r="A22" s="45">
        <v>14</v>
      </c>
      <c r="B22" s="51">
        <v>1</v>
      </c>
      <c r="C22" s="54">
        <v>14</v>
      </c>
      <c r="D22" s="54"/>
      <c r="E22" s="54"/>
      <c r="F22" s="134"/>
      <c r="G22" s="55"/>
      <c r="H22" s="46"/>
      <c r="I22" s="64"/>
      <c r="J22" s="52"/>
      <c r="K22" s="65"/>
      <c r="L22" s="66"/>
      <c r="M22" s="67"/>
      <c r="N22" s="68"/>
      <c r="O22" s="53">
        <f t="shared" si="4"/>
        <v>0</v>
      </c>
      <c r="P22" s="53">
        <f t="shared" si="5"/>
        <v>0</v>
      </c>
      <c r="Q22" s="25">
        <f t="shared" si="6"/>
        <v>0</v>
      </c>
      <c r="R22" s="59" t="e">
        <f t="shared" si="3"/>
        <v>#DIV/0!</v>
      </c>
    </row>
    <row r="23" spans="1:19" s="3" customFormat="1" ht="27" customHeight="1" x14ac:dyDescent="0.5">
      <c r="A23" s="45">
        <v>15</v>
      </c>
      <c r="B23" s="51">
        <v>1</v>
      </c>
      <c r="C23" s="54">
        <v>15</v>
      </c>
      <c r="D23" s="54"/>
      <c r="E23" s="54"/>
      <c r="F23" s="57"/>
      <c r="G23" s="55"/>
      <c r="H23" s="46"/>
      <c r="I23" s="64"/>
      <c r="J23" s="52"/>
      <c r="K23" s="65"/>
      <c r="L23" s="66"/>
      <c r="M23" s="67"/>
      <c r="N23" s="68"/>
      <c r="O23" s="53">
        <f t="shared" si="4"/>
        <v>0</v>
      </c>
      <c r="P23" s="53">
        <f t="shared" si="5"/>
        <v>0</v>
      </c>
      <c r="Q23" s="25">
        <f t="shared" si="6"/>
        <v>0</v>
      </c>
      <c r="R23" s="59" t="e">
        <f t="shared" si="3"/>
        <v>#DIV/0!</v>
      </c>
    </row>
    <row r="24" spans="1:19" s="3" customFormat="1" ht="27" customHeight="1" x14ac:dyDescent="0.5">
      <c r="A24" s="45"/>
      <c r="B24" s="51"/>
      <c r="C24" s="54"/>
      <c r="D24" s="54"/>
      <c r="E24" s="54"/>
      <c r="F24" s="57"/>
      <c r="G24" s="55"/>
      <c r="H24" s="46"/>
      <c r="I24" s="64"/>
      <c r="J24" s="52"/>
      <c r="K24" s="65"/>
      <c r="L24" s="66"/>
      <c r="M24" s="67"/>
      <c r="N24" s="68"/>
      <c r="O24" s="53"/>
      <c r="P24" s="53"/>
      <c r="Q24" s="25"/>
      <c r="R24" s="59"/>
    </row>
    <row r="25" spans="1:19" s="3" customFormat="1" ht="27" customHeight="1" x14ac:dyDescent="0.5">
      <c r="A25" s="45">
        <v>1</v>
      </c>
      <c r="B25" s="51">
        <v>3</v>
      </c>
      <c r="C25" s="50" t="s">
        <v>36</v>
      </c>
      <c r="D25" s="11" t="s">
        <v>37</v>
      </c>
      <c r="E25" s="54" t="s">
        <v>32</v>
      </c>
      <c r="F25" s="134">
        <v>36682</v>
      </c>
      <c r="G25" s="51">
        <v>59</v>
      </c>
      <c r="H25" s="46">
        <v>58.6</v>
      </c>
      <c r="I25" s="64" t="s">
        <v>103</v>
      </c>
      <c r="J25" s="52">
        <v>43</v>
      </c>
      <c r="K25" s="65" t="s">
        <v>128</v>
      </c>
      <c r="L25" s="66" t="s">
        <v>106</v>
      </c>
      <c r="M25" s="67">
        <v>58</v>
      </c>
      <c r="N25" s="68" t="s">
        <v>107</v>
      </c>
      <c r="O25" s="53">
        <f t="shared" ref="O25:O27" si="7">MAX(I25:K25)</f>
        <v>43</v>
      </c>
      <c r="P25" s="53">
        <f t="shared" ref="P25:P27" si="8">MAX(L25:N25)</f>
        <v>58</v>
      </c>
      <c r="Q25" s="25">
        <f t="shared" ref="Q25" si="9">O25+P25</f>
        <v>101</v>
      </c>
      <c r="R25" s="59">
        <f>Q25*10^(0.75194503*LOG10(175.508/H25)^2)</f>
        <v>149.61668611210047</v>
      </c>
      <c r="S25" s="3" t="s">
        <v>58</v>
      </c>
    </row>
    <row r="26" spans="1:19" s="3" customFormat="1" ht="27" customHeight="1" x14ac:dyDescent="0.5">
      <c r="A26" s="49">
        <v>2</v>
      </c>
      <c r="B26" s="51">
        <v>3</v>
      </c>
      <c r="C26" s="54" t="s">
        <v>123</v>
      </c>
      <c r="D26" s="54" t="s">
        <v>40</v>
      </c>
      <c r="E26" s="54" t="s">
        <v>32</v>
      </c>
      <c r="F26" s="134">
        <v>39018</v>
      </c>
      <c r="G26" s="55">
        <v>81</v>
      </c>
      <c r="H26" s="46">
        <v>79.2</v>
      </c>
      <c r="I26" s="64">
        <v>63</v>
      </c>
      <c r="J26" s="52" t="s">
        <v>110</v>
      </c>
      <c r="K26" s="65">
        <v>67</v>
      </c>
      <c r="L26" s="66">
        <v>88</v>
      </c>
      <c r="M26" s="67" t="s">
        <v>134</v>
      </c>
      <c r="N26" s="68" t="s">
        <v>134</v>
      </c>
      <c r="O26" s="53">
        <f t="shared" si="7"/>
        <v>67</v>
      </c>
      <c r="P26" s="53">
        <f t="shared" si="8"/>
        <v>88</v>
      </c>
      <c r="Q26" s="25">
        <f>O26+P26</f>
        <v>155</v>
      </c>
      <c r="R26" s="59">
        <f t="shared" ref="R26:R39" si="10">Q26*10^(0.75194503*LOG10(175.508/H26)^2)</f>
        <v>190.60260928067234</v>
      </c>
      <c r="S26" s="3" t="s">
        <v>58</v>
      </c>
    </row>
    <row r="27" spans="1:19" s="3" customFormat="1" ht="27" customHeight="1" x14ac:dyDescent="0.5">
      <c r="A27" s="45">
        <v>3</v>
      </c>
      <c r="B27" s="58">
        <v>3</v>
      </c>
      <c r="C27" s="54" t="s">
        <v>45</v>
      </c>
      <c r="D27" s="54" t="s">
        <v>46</v>
      </c>
      <c r="E27" s="54" t="s">
        <v>44</v>
      </c>
      <c r="F27" s="134">
        <v>37315</v>
      </c>
      <c r="G27" s="55">
        <v>71</v>
      </c>
      <c r="H27" s="46">
        <v>69.599999999999994</v>
      </c>
      <c r="I27" s="64">
        <v>68</v>
      </c>
      <c r="J27" s="52">
        <v>72</v>
      </c>
      <c r="K27" s="65" t="s">
        <v>129</v>
      </c>
      <c r="L27" s="66">
        <v>92</v>
      </c>
      <c r="M27" s="67">
        <v>96</v>
      </c>
      <c r="N27" s="68" t="s">
        <v>135</v>
      </c>
      <c r="O27" s="53">
        <f t="shared" si="7"/>
        <v>72</v>
      </c>
      <c r="P27" s="53">
        <f t="shared" si="8"/>
        <v>96</v>
      </c>
      <c r="Q27" s="25">
        <f t="shared" ref="Q27" si="11">O27+P27</f>
        <v>168</v>
      </c>
      <c r="R27" s="59">
        <f t="shared" si="10"/>
        <v>222.14567429310313</v>
      </c>
      <c r="S27" s="3" t="s">
        <v>58</v>
      </c>
    </row>
    <row r="28" spans="1:19" s="3" customFormat="1" ht="27" customHeight="1" x14ac:dyDescent="0.5">
      <c r="A28" s="45">
        <v>4</v>
      </c>
      <c r="B28" s="51">
        <v>3</v>
      </c>
      <c r="C28" s="54" t="s">
        <v>54</v>
      </c>
      <c r="D28" s="54" t="s">
        <v>55</v>
      </c>
      <c r="E28" s="54" t="s">
        <v>53</v>
      </c>
      <c r="F28" s="134">
        <v>36480</v>
      </c>
      <c r="G28" s="55">
        <v>64</v>
      </c>
      <c r="H28" s="74">
        <v>62.2</v>
      </c>
      <c r="I28" s="64">
        <v>37</v>
      </c>
      <c r="J28" s="52">
        <v>40</v>
      </c>
      <c r="K28" s="65" t="s">
        <v>103</v>
      </c>
      <c r="L28" s="66">
        <v>58</v>
      </c>
      <c r="M28" s="67" t="s">
        <v>132</v>
      </c>
      <c r="N28" s="68">
        <v>60</v>
      </c>
      <c r="O28" s="53">
        <f t="shared" ref="O28:O38" si="12">MAX(I28:K28)</f>
        <v>40</v>
      </c>
      <c r="P28" s="53">
        <f t="shared" ref="P28:P38" si="13">MAX(L28:N28)</f>
        <v>60</v>
      </c>
      <c r="Q28" s="25">
        <f t="shared" ref="Q28:Q38" si="14">O28+P28</f>
        <v>100</v>
      </c>
      <c r="R28" s="59">
        <f t="shared" si="10"/>
        <v>142.10581760747354</v>
      </c>
      <c r="S28" s="3" t="s">
        <v>58</v>
      </c>
    </row>
    <row r="29" spans="1:19" s="3" customFormat="1" ht="27" customHeight="1" x14ac:dyDescent="0.5">
      <c r="A29" s="45">
        <v>5</v>
      </c>
      <c r="B29" s="51">
        <v>3</v>
      </c>
      <c r="C29" s="54" t="s">
        <v>86</v>
      </c>
      <c r="D29" s="54" t="s">
        <v>122</v>
      </c>
      <c r="E29" s="54" t="s">
        <v>32</v>
      </c>
      <c r="F29" s="134">
        <v>36324</v>
      </c>
      <c r="G29" s="55">
        <v>76</v>
      </c>
      <c r="H29" s="46">
        <v>75.400000000000006</v>
      </c>
      <c r="I29" s="64">
        <v>40</v>
      </c>
      <c r="J29" s="52">
        <v>43</v>
      </c>
      <c r="K29" s="65" t="s">
        <v>128</v>
      </c>
      <c r="L29" s="66">
        <v>50</v>
      </c>
      <c r="M29" s="67">
        <v>54</v>
      </c>
      <c r="N29" s="68">
        <v>59</v>
      </c>
      <c r="O29" s="53">
        <f t="shared" si="12"/>
        <v>43</v>
      </c>
      <c r="P29" s="53">
        <f t="shared" si="13"/>
        <v>59</v>
      </c>
      <c r="Q29" s="25">
        <f t="shared" si="14"/>
        <v>102</v>
      </c>
      <c r="R29" s="59">
        <f t="shared" si="10"/>
        <v>128.776856883872</v>
      </c>
      <c r="S29" s="3" t="s">
        <v>58</v>
      </c>
    </row>
    <row r="30" spans="1:19" s="3" customFormat="1" ht="27" customHeight="1" x14ac:dyDescent="0.5">
      <c r="A30" s="45">
        <v>6</v>
      </c>
      <c r="B30" s="51">
        <v>3</v>
      </c>
      <c r="C30" s="54" t="s">
        <v>60</v>
      </c>
      <c r="D30" s="54" t="s">
        <v>62</v>
      </c>
      <c r="E30" s="54" t="s">
        <v>63</v>
      </c>
      <c r="F30" s="134"/>
      <c r="G30" s="55"/>
      <c r="H30" s="46">
        <v>72.2</v>
      </c>
      <c r="I30" s="64" t="s">
        <v>127</v>
      </c>
      <c r="J30" s="52" t="s">
        <v>127</v>
      </c>
      <c r="K30" s="65">
        <v>63</v>
      </c>
      <c r="L30" s="66">
        <v>70</v>
      </c>
      <c r="M30" s="67" t="s">
        <v>129</v>
      </c>
      <c r="N30" s="68" t="s">
        <v>133</v>
      </c>
      <c r="O30" s="53">
        <f t="shared" si="12"/>
        <v>63</v>
      </c>
      <c r="P30" s="53">
        <f t="shared" si="13"/>
        <v>70</v>
      </c>
      <c r="Q30" s="25">
        <f t="shared" si="14"/>
        <v>133</v>
      </c>
      <c r="R30" s="59">
        <f t="shared" si="10"/>
        <v>172.08737222920914</v>
      </c>
      <c r="S30" s="3" t="s">
        <v>58</v>
      </c>
    </row>
    <row r="31" spans="1:19" s="3" customFormat="1" ht="27" customHeight="1" x14ac:dyDescent="0.5">
      <c r="A31" s="45">
        <v>7</v>
      </c>
      <c r="B31" s="51">
        <v>3</v>
      </c>
      <c r="C31" s="54" t="s">
        <v>67</v>
      </c>
      <c r="D31" s="54" t="s">
        <v>68</v>
      </c>
      <c r="E31" s="54" t="s">
        <v>63</v>
      </c>
      <c r="F31" s="134"/>
      <c r="G31" s="55"/>
      <c r="H31" s="47">
        <v>70.7</v>
      </c>
      <c r="I31" s="64">
        <v>54</v>
      </c>
      <c r="J31" s="52">
        <v>57</v>
      </c>
      <c r="K31" s="65">
        <v>60</v>
      </c>
      <c r="L31" s="66">
        <v>65</v>
      </c>
      <c r="M31" s="67" t="s">
        <v>115</v>
      </c>
      <c r="N31" s="68">
        <v>70</v>
      </c>
      <c r="O31" s="53">
        <f t="shared" si="12"/>
        <v>60</v>
      </c>
      <c r="P31" s="53">
        <f t="shared" si="13"/>
        <v>70</v>
      </c>
      <c r="Q31" s="25">
        <f t="shared" si="14"/>
        <v>130</v>
      </c>
      <c r="R31" s="59">
        <f t="shared" si="10"/>
        <v>170.29144060181198</v>
      </c>
      <c r="S31" s="3" t="s">
        <v>58</v>
      </c>
    </row>
    <row r="32" spans="1:19" s="3" customFormat="1" ht="27" customHeight="1" x14ac:dyDescent="0.5">
      <c r="A32" s="45">
        <v>8</v>
      </c>
      <c r="B32" s="51">
        <v>3</v>
      </c>
      <c r="C32" s="54" t="s">
        <v>71</v>
      </c>
      <c r="D32" s="54" t="s">
        <v>72</v>
      </c>
      <c r="E32" s="54" t="s">
        <v>63</v>
      </c>
      <c r="F32" s="134"/>
      <c r="G32" s="55"/>
      <c r="H32" s="47">
        <v>51.8</v>
      </c>
      <c r="I32" s="64">
        <v>42</v>
      </c>
      <c r="J32" s="52" t="s">
        <v>104</v>
      </c>
      <c r="K32" s="65" t="s">
        <v>128</v>
      </c>
      <c r="L32" s="66">
        <v>53</v>
      </c>
      <c r="M32" s="67" t="s">
        <v>105</v>
      </c>
      <c r="N32" s="68">
        <v>55</v>
      </c>
      <c r="O32" s="53">
        <f t="shared" si="12"/>
        <v>42</v>
      </c>
      <c r="P32" s="53">
        <f t="shared" si="13"/>
        <v>55</v>
      </c>
      <c r="Q32" s="25">
        <f t="shared" si="14"/>
        <v>97</v>
      </c>
      <c r="R32" s="59">
        <f t="shared" si="10"/>
        <v>157.74910957076142</v>
      </c>
      <c r="S32" s="3" t="s">
        <v>58</v>
      </c>
    </row>
    <row r="33" spans="1:19" s="3" customFormat="1" ht="27" customHeight="1" x14ac:dyDescent="0.5">
      <c r="A33" s="45">
        <v>9</v>
      </c>
      <c r="B33" s="51">
        <v>3</v>
      </c>
      <c r="C33" s="54" t="s">
        <v>74</v>
      </c>
      <c r="D33" s="54" t="s">
        <v>75</v>
      </c>
      <c r="E33" s="54" t="s">
        <v>63</v>
      </c>
      <c r="F33" s="134"/>
      <c r="G33" s="55"/>
      <c r="H33" s="47">
        <v>68.3</v>
      </c>
      <c r="I33" s="64">
        <v>43</v>
      </c>
      <c r="J33" s="52">
        <v>45</v>
      </c>
      <c r="K33" s="65">
        <v>48</v>
      </c>
      <c r="L33" s="66">
        <v>53</v>
      </c>
      <c r="M33" s="67">
        <v>56</v>
      </c>
      <c r="N33" s="68">
        <v>60</v>
      </c>
      <c r="O33" s="53">
        <f t="shared" si="12"/>
        <v>48</v>
      </c>
      <c r="P33" s="53">
        <f t="shared" si="13"/>
        <v>60</v>
      </c>
      <c r="Q33" s="25">
        <f t="shared" si="14"/>
        <v>108</v>
      </c>
      <c r="R33" s="59">
        <f t="shared" si="10"/>
        <v>144.46059539236239</v>
      </c>
      <c r="S33" s="3" t="s">
        <v>58</v>
      </c>
    </row>
    <row r="34" spans="1:19" s="3" customFormat="1" ht="27" customHeight="1" x14ac:dyDescent="0.5">
      <c r="A34" s="45">
        <v>10</v>
      </c>
      <c r="B34" s="51">
        <v>3</v>
      </c>
      <c r="C34" s="54" t="s">
        <v>76</v>
      </c>
      <c r="D34" s="54" t="s">
        <v>125</v>
      </c>
      <c r="E34" s="54" t="s">
        <v>63</v>
      </c>
      <c r="F34" s="134"/>
      <c r="G34" s="55"/>
      <c r="H34" s="47">
        <v>49.8</v>
      </c>
      <c r="I34" s="64" t="s">
        <v>126</v>
      </c>
      <c r="J34" s="52">
        <v>29</v>
      </c>
      <c r="K34" s="65">
        <v>32</v>
      </c>
      <c r="L34" s="66" t="s">
        <v>104</v>
      </c>
      <c r="M34" s="67" t="s">
        <v>130</v>
      </c>
      <c r="N34" s="68" t="s">
        <v>130</v>
      </c>
      <c r="O34" s="53">
        <f t="shared" si="12"/>
        <v>32</v>
      </c>
      <c r="P34" s="53">
        <f t="shared" si="13"/>
        <v>0</v>
      </c>
      <c r="Q34" s="25">
        <f t="shared" si="14"/>
        <v>32</v>
      </c>
      <c r="R34" s="59">
        <f t="shared" si="10"/>
        <v>53.727210274019043</v>
      </c>
      <c r="S34" s="3" t="s">
        <v>58</v>
      </c>
    </row>
    <row r="35" spans="1:19" s="3" customFormat="1" ht="27" customHeight="1" x14ac:dyDescent="0.5">
      <c r="A35" s="45">
        <v>11</v>
      </c>
      <c r="B35" s="51">
        <v>3</v>
      </c>
      <c r="C35" s="54" t="s">
        <v>82</v>
      </c>
      <c r="D35" s="54" t="s">
        <v>100</v>
      </c>
      <c r="E35" s="54" t="s">
        <v>79</v>
      </c>
      <c r="F35" s="134"/>
      <c r="G35" s="55"/>
      <c r="H35" s="47">
        <v>68.400000000000006</v>
      </c>
      <c r="I35" s="64">
        <v>35</v>
      </c>
      <c r="J35" s="52">
        <v>37</v>
      </c>
      <c r="K35" s="65">
        <v>39</v>
      </c>
      <c r="L35" s="66">
        <v>46</v>
      </c>
      <c r="M35" s="67">
        <v>48</v>
      </c>
      <c r="N35" s="68" t="s">
        <v>131</v>
      </c>
      <c r="O35" s="53">
        <f t="shared" si="12"/>
        <v>39</v>
      </c>
      <c r="P35" s="53">
        <f t="shared" si="13"/>
        <v>48</v>
      </c>
      <c r="Q35" s="25">
        <f t="shared" si="14"/>
        <v>87</v>
      </c>
      <c r="R35" s="59">
        <f t="shared" si="10"/>
        <v>116.26621549508435</v>
      </c>
      <c r="S35" s="3" t="s">
        <v>58</v>
      </c>
    </row>
    <row r="36" spans="1:19" s="3" customFormat="1" ht="27" customHeight="1" x14ac:dyDescent="0.5">
      <c r="A36" s="45">
        <v>12</v>
      </c>
      <c r="B36" s="51">
        <v>3</v>
      </c>
      <c r="C36" s="54" t="s">
        <v>120</v>
      </c>
      <c r="D36" s="54" t="s">
        <v>121</v>
      </c>
      <c r="E36" s="54" t="s">
        <v>124</v>
      </c>
      <c r="F36" s="134"/>
      <c r="G36" s="55"/>
      <c r="H36" s="47"/>
      <c r="I36" s="64" t="s">
        <v>109</v>
      </c>
      <c r="J36" s="52">
        <v>65</v>
      </c>
      <c r="K36" s="65" t="s">
        <v>111</v>
      </c>
      <c r="L36" s="66">
        <v>66</v>
      </c>
      <c r="M36" s="67">
        <v>68</v>
      </c>
      <c r="N36" s="68">
        <v>70</v>
      </c>
      <c r="O36" s="53">
        <f t="shared" si="12"/>
        <v>65</v>
      </c>
      <c r="P36" s="53">
        <f t="shared" si="13"/>
        <v>70</v>
      </c>
      <c r="Q36" s="25">
        <f t="shared" si="14"/>
        <v>135</v>
      </c>
      <c r="R36" s="59" t="e">
        <f t="shared" si="10"/>
        <v>#DIV/0!</v>
      </c>
    </row>
    <row r="37" spans="1:19" s="3" customFormat="1" ht="27" customHeight="1" x14ac:dyDescent="0.5">
      <c r="A37" s="45">
        <v>13</v>
      </c>
      <c r="B37" s="51">
        <v>3</v>
      </c>
      <c r="C37" s="54">
        <v>13</v>
      </c>
      <c r="D37" s="54"/>
      <c r="E37" s="54"/>
      <c r="F37" s="134"/>
      <c r="G37" s="55"/>
      <c r="H37" s="47"/>
      <c r="I37" s="64"/>
      <c r="J37" s="52"/>
      <c r="K37" s="65"/>
      <c r="L37" s="66"/>
      <c r="M37" s="67"/>
      <c r="N37" s="68"/>
      <c r="O37" s="53">
        <f t="shared" si="12"/>
        <v>0</v>
      </c>
      <c r="P37" s="53">
        <f t="shared" si="13"/>
        <v>0</v>
      </c>
      <c r="Q37" s="25">
        <f t="shared" si="14"/>
        <v>0</v>
      </c>
      <c r="R37" s="59" t="e">
        <f t="shared" si="10"/>
        <v>#DIV/0!</v>
      </c>
    </row>
    <row r="38" spans="1:19" s="3" customFormat="1" ht="27" customHeight="1" x14ac:dyDescent="0.5">
      <c r="A38" s="45">
        <v>14</v>
      </c>
      <c r="B38" s="51">
        <v>3</v>
      </c>
      <c r="C38" s="54">
        <v>14</v>
      </c>
      <c r="D38" s="54"/>
      <c r="E38" s="54"/>
      <c r="F38" s="134"/>
      <c r="G38" s="55"/>
      <c r="H38" s="47"/>
      <c r="I38" s="64"/>
      <c r="J38" s="52"/>
      <c r="K38" s="65"/>
      <c r="L38" s="66"/>
      <c r="M38" s="67"/>
      <c r="N38" s="68"/>
      <c r="O38" s="53">
        <f t="shared" si="12"/>
        <v>0</v>
      </c>
      <c r="P38" s="53">
        <f t="shared" si="13"/>
        <v>0</v>
      </c>
      <c r="Q38" s="25">
        <f t="shared" si="14"/>
        <v>0</v>
      </c>
      <c r="R38" s="59" t="e">
        <f t="shared" si="10"/>
        <v>#DIV/0!</v>
      </c>
    </row>
    <row r="39" spans="1:19" s="3" customFormat="1" ht="27" customHeight="1" x14ac:dyDescent="0.5">
      <c r="A39" s="45">
        <v>15</v>
      </c>
      <c r="B39" s="51">
        <v>3</v>
      </c>
      <c r="C39" s="54">
        <v>15</v>
      </c>
      <c r="D39" s="54"/>
      <c r="E39" s="54"/>
      <c r="F39" s="134"/>
      <c r="G39" s="55"/>
      <c r="H39" s="47"/>
      <c r="I39" s="64"/>
      <c r="J39" s="52"/>
      <c r="K39" s="65"/>
      <c r="L39" s="66"/>
      <c r="M39" s="67"/>
      <c r="N39" s="68"/>
      <c r="O39" s="53"/>
      <c r="P39" s="53"/>
      <c r="Q39" s="25"/>
      <c r="R39" s="59" t="e">
        <f t="shared" si="10"/>
        <v>#DIV/0!</v>
      </c>
    </row>
    <row r="40" spans="1:19" s="3" customFormat="1" ht="27" customHeight="1" x14ac:dyDescent="0.5">
      <c r="A40" s="45"/>
      <c r="B40" s="51"/>
      <c r="C40" s="54"/>
      <c r="D40" s="54"/>
      <c r="E40" s="54"/>
      <c r="F40" s="134"/>
      <c r="G40" s="55"/>
      <c r="H40" s="47"/>
      <c r="I40" s="64"/>
      <c r="J40" s="52"/>
      <c r="K40" s="65"/>
      <c r="L40" s="66"/>
      <c r="M40" s="67"/>
      <c r="N40" s="68"/>
      <c r="O40" s="53"/>
      <c r="P40" s="53"/>
      <c r="Q40" s="25"/>
      <c r="R40" s="59"/>
    </row>
    <row r="41" spans="1:19" s="3" customFormat="1" ht="27" customHeight="1" x14ac:dyDescent="0.5">
      <c r="A41" s="45">
        <v>1</v>
      </c>
      <c r="B41" s="51">
        <v>4</v>
      </c>
      <c r="C41" s="72" t="s">
        <v>38</v>
      </c>
      <c r="D41" s="73" t="s">
        <v>39</v>
      </c>
      <c r="E41" s="73" t="s">
        <v>32</v>
      </c>
      <c r="F41" s="134">
        <v>33501</v>
      </c>
      <c r="G41" s="12">
        <v>59</v>
      </c>
      <c r="H41" s="138">
        <v>56.4</v>
      </c>
      <c r="I41" s="64">
        <v>50</v>
      </c>
      <c r="J41" s="52" t="s">
        <v>113</v>
      </c>
      <c r="K41" s="65">
        <v>53</v>
      </c>
      <c r="L41" s="66">
        <v>60</v>
      </c>
      <c r="M41" s="67">
        <v>64</v>
      </c>
      <c r="N41" s="68">
        <v>69</v>
      </c>
      <c r="O41" s="16">
        <f>MAX(I41:K41)</f>
        <v>53</v>
      </c>
      <c r="P41" s="53">
        <f t="shared" ref="P41:P43" si="15">MAX(L41:N41)</f>
        <v>69</v>
      </c>
      <c r="Q41" s="25">
        <f t="shared" ref="Q41:Q43" si="16">O41+P41</f>
        <v>122</v>
      </c>
      <c r="R41" s="59">
        <f t="shared" ref="R41:R43" si="17">Q41*10^(0.75194503*LOG10(175.508/H41)^2)</f>
        <v>185.8371453286463</v>
      </c>
      <c r="S41" s="3" t="s">
        <v>58</v>
      </c>
    </row>
    <row r="42" spans="1:19" s="3" customFormat="1" ht="27" customHeight="1" x14ac:dyDescent="0.5">
      <c r="A42" s="45">
        <v>2</v>
      </c>
      <c r="B42" s="51">
        <v>4</v>
      </c>
      <c r="C42" s="54" t="s">
        <v>84</v>
      </c>
      <c r="D42" s="54" t="s">
        <v>85</v>
      </c>
      <c r="E42" s="54" t="s">
        <v>32</v>
      </c>
      <c r="F42" s="134">
        <v>29089</v>
      </c>
      <c r="G42" s="55">
        <v>73</v>
      </c>
      <c r="H42" s="46">
        <v>63.8</v>
      </c>
      <c r="I42" s="64">
        <v>63</v>
      </c>
      <c r="J42" s="52" t="s">
        <v>110</v>
      </c>
      <c r="K42" s="65" t="s">
        <v>110</v>
      </c>
      <c r="L42" s="66">
        <v>83</v>
      </c>
      <c r="M42" s="67">
        <v>86</v>
      </c>
      <c r="N42" s="68">
        <v>89</v>
      </c>
      <c r="O42" s="16">
        <f>MAX(I42:K42)</f>
        <v>63</v>
      </c>
      <c r="P42" s="53">
        <f t="shared" si="15"/>
        <v>89</v>
      </c>
      <c r="Q42" s="25">
        <f t="shared" si="16"/>
        <v>152</v>
      </c>
      <c r="R42" s="59">
        <f t="shared" si="17"/>
        <v>212.36051651038841</v>
      </c>
      <c r="S42" s="3" t="s">
        <v>141</v>
      </c>
    </row>
    <row r="43" spans="1:19" s="3" customFormat="1" ht="27" customHeight="1" x14ac:dyDescent="0.5">
      <c r="A43" s="45">
        <v>3</v>
      </c>
      <c r="B43" s="51">
        <v>4</v>
      </c>
      <c r="C43" s="54" t="s">
        <v>47</v>
      </c>
      <c r="D43" s="54" t="s">
        <v>48</v>
      </c>
      <c r="E43" s="54" t="s">
        <v>44</v>
      </c>
      <c r="F43" s="134">
        <v>34440</v>
      </c>
      <c r="G43" s="55">
        <v>87</v>
      </c>
      <c r="H43" s="4">
        <v>87.8</v>
      </c>
      <c r="I43" s="64">
        <v>65</v>
      </c>
      <c r="J43" s="52">
        <v>69</v>
      </c>
      <c r="K43" s="65">
        <v>73</v>
      </c>
      <c r="L43" s="66">
        <v>85</v>
      </c>
      <c r="M43" s="67">
        <v>90</v>
      </c>
      <c r="N43" s="68" t="s">
        <v>140</v>
      </c>
      <c r="O43" s="53">
        <f t="shared" ref="O43" si="18">MAX(I43:K43)</f>
        <v>73</v>
      </c>
      <c r="P43" s="53">
        <f t="shared" si="15"/>
        <v>90</v>
      </c>
      <c r="Q43" s="25">
        <f t="shared" si="16"/>
        <v>163</v>
      </c>
      <c r="R43" s="59">
        <f t="shared" si="17"/>
        <v>190.64488526935702</v>
      </c>
      <c r="S43" s="3" t="s">
        <v>58</v>
      </c>
    </row>
    <row r="44" spans="1:19" s="3" customFormat="1" ht="27" customHeight="1" x14ac:dyDescent="0.5">
      <c r="A44" s="49">
        <v>4</v>
      </c>
      <c r="B44" s="51">
        <v>4</v>
      </c>
      <c r="C44" s="62" t="s">
        <v>56</v>
      </c>
      <c r="D44" s="62" t="s">
        <v>57</v>
      </c>
      <c r="E44" s="62" t="s">
        <v>53</v>
      </c>
      <c r="F44" s="134">
        <v>36244</v>
      </c>
      <c r="G44" s="55">
        <v>76</v>
      </c>
      <c r="H44" s="46">
        <v>74.8</v>
      </c>
      <c r="I44" s="64">
        <v>40</v>
      </c>
      <c r="J44" s="52">
        <v>44</v>
      </c>
      <c r="K44" s="65">
        <v>48</v>
      </c>
      <c r="L44" s="66">
        <v>50</v>
      </c>
      <c r="M44" s="67">
        <v>55</v>
      </c>
      <c r="N44" s="68" t="s">
        <v>132</v>
      </c>
      <c r="O44" s="53">
        <f t="shared" ref="O44:O55" si="19">MAX(I44:K44)</f>
        <v>48</v>
      </c>
      <c r="P44" s="53">
        <f t="shared" ref="P44:P55" si="20">MAX(L44:N44)</f>
        <v>55</v>
      </c>
      <c r="Q44" s="25">
        <f t="shared" ref="Q44:Q55" si="21">O44+P44</f>
        <v>103</v>
      </c>
      <c r="R44" s="59">
        <f t="shared" ref="R44:R55" si="22">Q44*10^(0.794358141*LOG10(174.393/H44)^2)</f>
        <v>131.8847808054492</v>
      </c>
      <c r="S44" s="3" t="s">
        <v>58</v>
      </c>
    </row>
    <row r="45" spans="1:19" s="3" customFormat="1" ht="27" customHeight="1" x14ac:dyDescent="0.5">
      <c r="A45" s="45">
        <v>5</v>
      </c>
      <c r="B45" s="58">
        <v>4</v>
      </c>
      <c r="C45" s="54" t="s">
        <v>87</v>
      </c>
      <c r="D45" s="54" t="s">
        <v>88</v>
      </c>
      <c r="E45" s="54" t="s">
        <v>32</v>
      </c>
      <c r="F45" s="134">
        <v>36923</v>
      </c>
      <c r="G45" s="55">
        <v>71</v>
      </c>
      <c r="H45" s="46">
        <v>72.8</v>
      </c>
      <c r="I45" s="64">
        <v>49</v>
      </c>
      <c r="J45" s="52">
        <v>52</v>
      </c>
      <c r="K45" s="65" t="s">
        <v>105</v>
      </c>
      <c r="L45" s="66" t="s">
        <v>105</v>
      </c>
      <c r="M45" s="67">
        <v>55</v>
      </c>
      <c r="N45" s="68">
        <v>59</v>
      </c>
      <c r="O45" s="53">
        <f t="shared" si="19"/>
        <v>52</v>
      </c>
      <c r="P45" s="53">
        <f t="shared" si="20"/>
        <v>59</v>
      </c>
      <c r="Q45" s="25">
        <f t="shared" si="21"/>
        <v>111</v>
      </c>
      <c r="R45" s="59">
        <f t="shared" si="22"/>
        <v>144.43250653222466</v>
      </c>
      <c r="S45" s="3" t="s">
        <v>58</v>
      </c>
    </row>
    <row r="46" spans="1:19" s="3" customFormat="1" ht="27" customHeight="1" x14ac:dyDescent="0.5">
      <c r="A46" s="45">
        <v>6</v>
      </c>
      <c r="B46" s="51">
        <v>4</v>
      </c>
      <c r="C46" s="54" t="s">
        <v>64</v>
      </c>
      <c r="D46" s="54" t="s">
        <v>65</v>
      </c>
      <c r="E46" s="54" t="s">
        <v>63</v>
      </c>
      <c r="F46" s="134"/>
      <c r="G46" s="55"/>
      <c r="H46" s="46">
        <v>81.400000000000006</v>
      </c>
      <c r="I46" s="64">
        <v>63</v>
      </c>
      <c r="J46" s="52">
        <v>65</v>
      </c>
      <c r="K46" s="65" t="s">
        <v>137</v>
      </c>
      <c r="L46" s="66">
        <v>80</v>
      </c>
      <c r="M46" s="67" t="s">
        <v>118</v>
      </c>
      <c r="N46" s="27" t="s">
        <v>118</v>
      </c>
      <c r="O46" s="53">
        <f t="shared" si="19"/>
        <v>65</v>
      </c>
      <c r="P46" s="53">
        <f t="shared" si="20"/>
        <v>80</v>
      </c>
      <c r="Q46" s="25">
        <f t="shared" si="21"/>
        <v>145</v>
      </c>
      <c r="R46" s="59">
        <f t="shared" si="22"/>
        <v>177.15301058796661</v>
      </c>
      <c r="S46" s="3" t="s">
        <v>58</v>
      </c>
    </row>
    <row r="47" spans="1:19" s="3" customFormat="1" ht="27" customHeight="1" x14ac:dyDescent="0.5">
      <c r="A47" s="45">
        <v>7</v>
      </c>
      <c r="B47" s="51">
        <v>4</v>
      </c>
      <c r="C47" s="54" t="s">
        <v>95</v>
      </c>
      <c r="D47" s="54" t="s">
        <v>96</v>
      </c>
      <c r="E47" s="54" t="s">
        <v>63</v>
      </c>
      <c r="F47" s="134"/>
      <c r="G47" s="55"/>
      <c r="H47" s="46">
        <v>73</v>
      </c>
      <c r="I47" s="64">
        <v>55</v>
      </c>
      <c r="J47" s="52">
        <v>57</v>
      </c>
      <c r="K47" s="65" t="s">
        <v>107</v>
      </c>
      <c r="L47" s="66">
        <v>73</v>
      </c>
      <c r="M47" s="67">
        <v>77</v>
      </c>
      <c r="N47" s="27" t="s">
        <v>139</v>
      </c>
      <c r="O47" s="53">
        <f t="shared" si="19"/>
        <v>57</v>
      </c>
      <c r="P47" s="53">
        <f t="shared" si="20"/>
        <v>77</v>
      </c>
      <c r="Q47" s="25">
        <f t="shared" si="21"/>
        <v>134</v>
      </c>
      <c r="R47" s="59">
        <f t="shared" si="22"/>
        <v>174.07232265305439</v>
      </c>
      <c r="S47" s="3" t="s">
        <v>58</v>
      </c>
    </row>
    <row r="48" spans="1:19" s="3" customFormat="1" ht="27" customHeight="1" x14ac:dyDescent="0.5">
      <c r="A48" s="45">
        <v>8</v>
      </c>
      <c r="B48" s="51">
        <v>4</v>
      </c>
      <c r="C48" s="54" t="s">
        <v>69</v>
      </c>
      <c r="D48" s="54" t="s">
        <v>70</v>
      </c>
      <c r="E48" s="54" t="s">
        <v>63</v>
      </c>
      <c r="F48" s="134"/>
      <c r="G48" s="55"/>
      <c r="H48" s="46">
        <v>54.2</v>
      </c>
      <c r="I48" s="64">
        <v>35</v>
      </c>
      <c r="J48" s="52">
        <v>39</v>
      </c>
      <c r="K48" s="65" t="s">
        <v>103</v>
      </c>
      <c r="L48" s="66">
        <v>50</v>
      </c>
      <c r="M48" s="67" t="s">
        <v>138</v>
      </c>
      <c r="N48" s="68" t="s">
        <v>138</v>
      </c>
      <c r="O48" s="53">
        <f t="shared" si="19"/>
        <v>39</v>
      </c>
      <c r="P48" s="53">
        <f t="shared" si="20"/>
        <v>50</v>
      </c>
      <c r="Q48" s="25">
        <f t="shared" si="21"/>
        <v>89</v>
      </c>
      <c r="R48" s="59">
        <f t="shared" si="22"/>
        <v>142.56269863988013</v>
      </c>
      <c r="S48" s="3" t="s">
        <v>58</v>
      </c>
    </row>
    <row r="49" spans="1:19" s="3" customFormat="1" ht="27" customHeight="1" x14ac:dyDescent="0.5">
      <c r="A49" s="45">
        <v>9</v>
      </c>
      <c r="B49" s="51">
        <v>4</v>
      </c>
      <c r="C49" s="54" t="s">
        <v>73</v>
      </c>
      <c r="D49" s="54" t="s">
        <v>91</v>
      </c>
      <c r="E49" s="54" t="s">
        <v>63</v>
      </c>
      <c r="F49" s="134"/>
      <c r="G49" s="55"/>
      <c r="H49" s="46">
        <v>60</v>
      </c>
      <c r="I49" s="64">
        <v>30</v>
      </c>
      <c r="J49" s="75" t="s">
        <v>136</v>
      </c>
      <c r="K49" s="65">
        <v>33</v>
      </c>
      <c r="L49" s="66">
        <v>46</v>
      </c>
      <c r="M49" s="60" t="s">
        <v>131</v>
      </c>
      <c r="N49" s="68" t="s">
        <v>131</v>
      </c>
      <c r="O49" s="53">
        <f t="shared" si="19"/>
        <v>33</v>
      </c>
      <c r="P49" s="53">
        <f t="shared" si="20"/>
        <v>46</v>
      </c>
      <c r="Q49" s="25">
        <f t="shared" si="21"/>
        <v>79</v>
      </c>
      <c r="R49" s="59">
        <f t="shared" si="22"/>
        <v>117.00134769130264</v>
      </c>
      <c r="S49" s="3" t="s">
        <v>58</v>
      </c>
    </row>
    <row r="50" spans="1:19" ht="27" x14ac:dyDescent="0.5">
      <c r="A50" s="45">
        <v>10</v>
      </c>
      <c r="B50" s="51">
        <v>4</v>
      </c>
      <c r="C50" s="54" t="s">
        <v>77</v>
      </c>
      <c r="D50" s="54" t="s">
        <v>94</v>
      </c>
      <c r="E50" s="54" t="s">
        <v>63</v>
      </c>
      <c r="F50" s="134"/>
      <c r="G50" s="55"/>
      <c r="H50" s="46">
        <v>73.599999999999994</v>
      </c>
      <c r="I50" s="64">
        <v>42</v>
      </c>
      <c r="J50" s="75" t="s">
        <v>104</v>
      </c>
      <c r="K50" s="65">
        <v>45</v>
      </c>
      <c r="L50" s="66">
        <v>52</v>
      </c>
      <c r="M50" s="60" t="s">
        <v>105</v>
      </c>
      <c r="N50" s="68">
        <v>55</v>
      </c>
      <c r="O50" s="53">
        <f t="shared" si="19"/>
        <v>45</v>
      </c>
      <c r="P50" s="53">
        <f t="shared" si="20"/>
        <v>55</v>
      </c>
      <c r="Q50" s="25">
        <f t="shared" si="21"/>
        <v>100</v>
      </c>
      <c r="R50" s="59">
        <f t="shared" si="22"/>
        <v>129.27035057204174</v>
      </c>
      <c r="S50" s="3" t="s">
        <v>78</v>
      </c>
    </row>
    <row r="51" spans="1:19" ht="27" x14ac:dyDescent="0.5">
      <c r="A51" s="45">
        <v>11</v>
      </c>
      <c r="B51" s="51">
        <v>4</v>
      </c>
      <c r="C51" s="54" t="s">
        <v>66</v>
      </c>
      <c r="D51" s="54" t="s">
        <v>83</v>
      </c>
      <c r="E51" s="54" t="s">
        <v>79</v>
      </c>
      <c r="F51" s="134"/>
      <c r="G51" s="55"/>
      <c r="H51" s="46">
        <v>63</v>
      </c>
      <c r="I51" s="64">
        <v>45</v>
      </c>
      <c r="J51" s="75">
        <v>47</v>
      </c>
      <c r="K51" s="65">
        <v>50</v>
      </c>
      <c r="L51" s="66">
        <v>55</v>
      </c>
      <c r="M51" s="60">
        <v>58</v>
      </c>
      <c r="N51" s="68" t="s">
        <v>107</v>
      </c>
      <c r="O51" s="53">
        <f t="shared" si="19"/>
        <v>50</v>
      </c>
      <c r="P51" s="53">
        <f t="shared" si="20"/>
        <v>58</v>
      </c>
      <c r="Q51" s="25">
        <f t="shared" si="21"/>
        <v>108</v>
      </c>
      <c r="R51" s="59">
        <f t="shared" si="22"/>
        <v>154.43478724151487</v>
      </c>
      <c r="S51" s="3" t="s">
        <v>58</v>
      </c>
    </row>
    <row r="52" spans="1:19" s="1" customFormat="1" ht="27" x14ac:dyDescent="0.5">
      <c r="A52" s="45">
        <v>12</v>
      </c>
      <c r="B52" s="51">
        <v>4</v>
      </c>
      <c r="C52" s="54"/>
      <c r="D52" s="54"/>
      <c r="E52" s="54"/>
      <c r="F52" s="134"/>
      <c r="G52" s="55"/>
      <c r="H52" s="46"/>
      <c r="I52" s="64"/>
      <c r="J52" s="75"/>
      <c r="K52" s="65"/>
      <c r="L52" s="66"/>
      <c r="M52" s="60"/>
      <c r="N52" s="68"/>
      <c r="O52" s="53">
        <f t="shared" si="19"/>
        <v>0</v>
      </c>
      <c r="P52" s="53">
        <f t="shared" si="20"/>
        <v>0</v>
      </c>
      <c r="Q52" s="25">
        <f t="shared" si="21"/>
        <v>0</v>
      </c>
      <c r="R52" s="59" t="e">
        <f t="shared" si="22"/>
        <v>#DIV/0!</v>
      </c>
    </row>
    <row r="53" spans="1:19" s="1" customFormat="1" ht="27" x14ac:dyDescent="0.5">
      <c r="A53" s="45">
        <v>13</v>
      </c>
      <c r="B53" s="51">
        <v>4</v>
      </c>
      <c r="C53" s="54">
        <v>13</v>
      </c>
      <c r="D53" s="54"/>
      <c r="E53" s="54"/>
      <c r="F53" s="134"/>
      <c r="G53" s="55"/>
      <c r="H53" s="46"/>
      <c r="I53" s="64"/>
      <c r="J53" s="75"/>
      <c r="K53" s="65"/>
      <c r="L53" s="66"/>
      <c r="M53" s="60"/>
      <c r="N53" s="68"/>
      <c r="O53" s="53">
        <f t="shared" si="19"/>
        <v>0</v>
      </c>
      <c r="P53" s="53">
        <f t="shared" si="20"/>
        <v>0</v>
      </c>
      <c r="Q53" s="25">
        <f t="shared" si="21"/>
        <v>0</v>
      </c>
      <c r="R53" s="59" t="e">
        <f t="shared" si="22"/>
        <v>#DIV/0!</v>
      </c>
    </row>
    <row r="54" spans="1:19" s="1" customFormat="1" ht="27" x14ac:dyDescent="0.5">
      <c r="A54" s="45">
        <v>14</v>
      </c>
      <c r="B54" s="51">
        <v>4</v>
      </c>
      <c r="C54" s="54">
        <v>14</v>
      </c>
      <c r="D54" s="54"/>
      <c r="E54" s="54"/>
      <c r="F54" s="134"/>
      <c r="G54" s="55"/>
      <c r="H54" s="46"/>
      <c r="I54" s="64"/>
      <c r="J54" s="75"/>
      <c r="K54" s="65"/>
      <c r="L54" s="66"/>
      <c r="M54" s="60"/>
      <c r="N54" s="68"/>
      <c r="O54" s="53">
        <f t="shared" si="19"/>
        <v>0</v>
      </c>
      <c r="P54" s="53">
        <f t="shared" si="20"/>
        <v>0</v>
      </c>
      <c r="Q54" s="25">
        <f t="shared" si="21"/>
        <v>0</v>
      </c>
      <c r="R54" s="59" t="e">
        <f t="shared" si="22"/>
        <v>#DIV/0!</v>
      </c>
    </row>
    <row r="55" spans="1:19" s="1" customFormat="1" ht="27" x14ac:dyDescent="0.5">
      <c r="A55" s="45">
        <v>15</v>
      </c>
      <c r="B55" s="51">
        <v>4</v>
      </c>
      <c r="C55" s="54">
        <v>15</v>
      </c>
      <c r="D55" s="54"/>
      <c r="E55" s="54"/>
      <c r="F55" s="134"/>
      <c r="G55" s="55"/>
      <c r="H55" s="46"/>
      <c r="I55" s="64"/>
      <c r="J55" s="75"/>
      <c r="K55" s="65"/>
      <c r="L55" s="66"/>
      <c r="M55" s="60"/>
      <c r="N55" s="68"/>
      <c r="O55" s="53">
        <f t="shared" si="19"/>
        <v>0</v>
      </c>
      <c r="P55" s="53">
        <f t="shared" si="20"/>
        <v>0</v>
      </c>
      <c r="Q55" s="25">
        <f t="shared" si="21"/>
        <v>0</v>
      </c>
      <c r="R55" s="59" t="e">
        <f t="shared" si="22"/>
        <v>#DIV/0!</v>
      </c>
    </row>
    <row r="56" spans="1:19" s="1" customFormat="1" ht="27" x14ac:dyDescent="0.5">
      <c r="A56" s="45"/>
      <c r="B56" s="51"/>
      <c r="C56" s="54"/>
      <c r="D56" s="54"/>
      <c r="E56" s="54"/>
      <c r="F56" s="134"/>
      <c r="G56" s="55"/>
      <c r="H56" s="46"/>
      <c r="I56" s="64"/>
      <c r="J56" s="75"/>
      <c r="K56" s="65"/>
      <c r="L56" s="66"/>
      <c r="M56" s="60"/>
      <c r="N56" s="68"/>
      <c r="O56" s="53"/>
      <c r="P56" s="53"/>
      <c r="Q56" s="25"/>
      <c r="R56" s="59"/>
    </row>
    <row r="57" spans="1:19" s="1" customFormat="1" ht="24.75" x14ac:dyDescent="0.35">
      <c r="C57" s="62"/>
      <c r="D57" s="62"/>
      <c r="E57" s="62"/>
      <c r="F57" s="135"/>
      <c r="G57" s="62"/>
      <c r="H57" s="140"/>
      <c r="I57" s="62"/>
      <c r="J57" s="62"/>
      <c r="K57" s="62"/>
      <c r="L57" s="62"/>
      <c r="M57" s="62"/>
      <c r="N57" s="62"/>
    </row>
    <row r="58" spans="1:19" s="1" customFormat="1" ht="24.75" x14ac:dyDescent="0.35">
      <c r="C58" s="62"/>
      <c r="D58" s="62"/>
      <c r="E58" s="62"/>
      <c r="F58" s="135"/>
      <c r="G58" s="62"/>
      <c r="H58" s="140"/>
      <c r="I58" s="62"/>
      <c r="J58" s="62"/>
      <c r="K58" s="62"/>
      <c r="L58" s="62"/>
      <c r="M58" s="62"/>
      <c r="N58" s="62"/>
    </row>
    <row r="59" spans="1:19" ht="24.75" x14ac:dyDescent="0.35">
      <c r="A59" s="1"/>
      <c r="B59" s="1"/>
      <c r="C59" s="62"/>
      <c r="D59" s="62"/>
      <c r="E59" s="62"/>
      <c r="F59" s="135"/>
      <c r="G59" s="62"/>
      <c r="H59" s="140"/>
      <c r="I59" s="62"/>
      <c r="J59" s="62"/>
      <c r="K59" s="62"/>
      <c r="L59" s="62"/>
      <c r="M59" s="62"/>
      <c r="N59" s="62"/>
    </row>
    <row r="60" spans="1:19" ht="24.75" x14ac:dyDescent="0.25">
      <c r="C60" s="62"/>
      <c r="D60" s="62"/>
      <c r="E60" s="62"/>
      <c r="F60" s="135"/>
      <c r="G60" s="62"/>
      <c r="H60" s="140"/>
      <c r="I60" s="62"/>
      <c r="J60" s="62"/>
      <c r="K60" s="62"/>
      <c r="L60" s="62"/>
      <c r="M60" s="62"/>
      <c r="N60" s="62"/>
    </row>
    <row r="61" spans="1:19" ht="24.75" x14ac:dyDescent="0.25">
      <c r="C61" s="62"/>
      <c r="D61" s="62"/>
      <c r="E61" s="62"/>
      <c r="F61" s="135"/>
      <c r="G61" s="62"/>
      <c r="H61" s="140"/>
      <c r="I61" s="62"/>
      <c r="J61" s="62"/>
      <c r="K61" s="62"/>
      <c r="L61" s="62"/>
      <c r="M61" s="62"/>
      <c r="N61" s="62"/>
    </row>
  </sheetData>
  <mergeCells count="18">
    <mergeCell ref="Q7:Q8"/>
    <mergeCell ref="R7:R8"/>
    <mergeCell ref="F7:F8"/>
    <mergeCell ref="G7:G8"/>
    <mergeCell ref="H7:H8"/>
    <mergeCell ref="I7:K7"/>
    <mergeCell ref="L7:N7"/>
    <mergeCell ref="O7:P7"/>
    <mergeCell ref="A2:N2"/>
    <mergeCell ref="A3:N3"/>
    <mergeCell ref="A4:N4"/>
    <mergeCell ref="A5:N5"/>
    <mergeCell ref="A6:N6"/>
    <mergeCell ref="A7:A8"/>
    <mergeCell ref="B7:B8"/>
    <mergeCell ref="C7:C8"/>
    <mergeCell ref="D7:D8"/>
    <mergeCell ref="E7:E8"/>
  </mergeCells>
  <conditionalFormatting sqref="I12:N24 I28:N40 I44:N48 I49:I56 K49:L56 N49:N56">
    <cfRule type="containsText" dxfId="14" priority="10" stopIfTrue="1" operator="containsText" text="x">
      <formula>NOT(ISERROR(SEARCH("x",I12)))</formula>
    </cfRule>
    <cfRule type="containsText" dxfId="13" priority="11" stopIfTrue="1" operator="containsText" text="_">
      <formula>NOT(ISERROR(SEARCH("_",I12)))</formula>
    </cfRule>
    <cfRule type="cellIs" dxfId="12" priority="12" stopIfTrue="1" operator="greaterThan">
      <formula>0</formula>
    </cfRule>
  </conditionalFormatting>
  <conditionalFormatting sqref="I9:N11">
    <cfRule type="containsText" dxfId="11" priority="7" stopIfTrue="1" operator="containsText" text="x">
      <formula>NOT(ISERROR(SEARCH("x",I9)))</formula>
    </cfRule>
    <cfRule type="containsText" dxfId="10" priority="8" stopIfTrue="1" operator="containsText" text="_">
      <formula>NOT(ISERROR(SEARCH("_",I9)))</formula>
    </cfRule>
    <cfRule type="cellIs" dxfId="9" priority="9" stopIfTrue="1" operator="greaterThan">
      <formula>0</formula>
    </cfRule>
  </conditionalFormatting>
  <conditionalFormatting sqref="I25:N27">
    <cfRule type="containsText" dxfId="8" priority="4" stopIfTrue="1" operator="containsText" text="x">
      <formula>NOT(ISERROR(SEARCH("x",I25)))</formula>
    </cfRule>
    <cfRule type="containsText" dxfId="7" priority="5" stopIfTrue="1" operator="containsText" text="_">
      <formula>NOT(ISERROR(SEARCH("_",I25)))</formula>
    </cfRule>
    <cfRule type="cellIs" dxfId="6" priority="6" stopIfTrue="1" operator="greaterThan">
      <formula>0</formula>
    </cfRule>
  </conditionalFormatting>
  <conditionalFormatting sqref="I41:N43">
    <cfRule type="containsText" dxfId="5" priority="1" stopIfTrue="1" operator="containsText" text="x">
      <formula>NOT(ISERROR(SEARCH("x",I41)))</formula>
    </cfRule>
    <cfRule type="containsText" dxfId="4" priority="2" stopIfTrue="1" operator="containsText" text="_">
      <formula>NOT(ISERROR(SEARCH("_",I41)))</formula>
    </cfRule>
    <cfRule type="cellIs" dxfId="3" priority="3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7"/>
  <sheetViews>
    <sheetView topLeftCell="A9" zoomScale="50" zoomScaleNormal="50" workbookViewId="0">
      <selection activeCell="U18" sqref="U18"/>
    </sheetView>
  </sheetViews>
  <sheetFormatPr defaultRowHeight="24.75" x14ac:dyDescent="0.5"/>
  <cols>
    <col min="1" max="1" width="8.7109375" style="63"/>
    <col min="2" max="2" width="8.7109375" style="70"/>
    <col min="3" max="3" width="21.7109375" style="63" customWidth="1"/>
    <col min="4" max="4" width="27.85546875" style="63" customWidth="1"/>
    <col min="5" max="5" width="44" style="63" customWidth="1"/>
    <col min="6" max="6" width="17.85546875" style="5" customWidth="1"/>
    <col min="7" max="7" width="8.85546875" style="70" bestFit="1" customWidth="1"/>
    <col min="8" max="8" width="21" style="133" customWidth="1"/>
    <col min="9" max="9" width="11.7109375" style="63" customWidth="1"/>
    <col min="10" max="11" width="11.140625" style="63" customWidth="1"/>
    <col min="12" max="12" width="11.7109375" style="63" customWidth="1"/>
    <col min="13" max="14" width="11.42578125" style="63" customWidth="1"/>
    <col min="15" max="15" width="17.7109375" style="63" customWidth="1"/>
    <col min="16" max="16" width="17.140625" style="63" customWidth="1"/>
    <col min="17" max="17" width="14.28515625" style="63" customWidth="1"/>
    <col min="18" max="18" width="14.42578125" style="70" customWidth="1"/>
    <col min="19" max="20" width="8.7109375" style="63"/>
    <col min="21" max="21" width="32.85546875" style="63" customWidth="1"/>
    <col min="22" max="22" width="13.28515625" style="63" customWidth="1"/>
    <col min="23" max="258" width="8.7109375" style="63"/>
    <col min="259" max="259" width="19.42578125" style="63" bestFit="1" customWidth="1"/>
    <col min="260" max="260" width="24.42578125" style="63" customWidth="1"/>
    <col min="261" max="261" width="26.5703125" style="63" bestFit="1" customWidth="1"/>
    <col min="262" max="262" width="15.42578125" style="63" customWidth="1"/>
    <col min="263" max="263" width="8.7109375" style="63"/>
    <col min="264" max="264" width="10.140625" style="63" bestFit="1" customWidth="1"/>
    <col min="265" max="273" width="8.7109375" style="63"/>
    <col min="274" max="274" width="14.42578125" style="63" customWidth="1"/>
    <col min="275" max="276" width="8.7109375" style="63"/>
    <col min="277" max="277" width="29.7109375" style="63" bestFit="1" customWidth="1"/>
    <col min="278" max="278" width="8.7109375" style="63" customWidth="1"/>
    <col min="279" max="514" width="8.7109375" style="63"/>
    <col min="515" max="515" width="19.42578125" style="63" bestFit="1" customWidth="1"/>
    <col min="516" max="516" width="24.42578125" style="63" customWidth="1"/>
    <col min="517" max="517" width="26.5703125" style="63" bestFit="1" customWidth="1"/>
    <col min="518" max="518" width="15.42578125" style="63" customWidth="1"/>
    <col min="519" max="519" width="8.7109375" style="63"/>
    <col min="520" max="520" width="10.140625" style="63" bestFit="1" customWidth="1"/>
    <col min="521" max="529" width="8.7109375" style="63"/>
    <col min="530" max="530" width="14.42578125" style="63" customWidth="1"/>
    <col min="531" max="532" width="8.7109375" style="63"/>
    <col min="533" max="533" width="29.7109375" style="63" bestFit="1" customWidth="1"/>
    <col min="534" max="534" width="8.7109375" style="63" customWidth="1"/>
    <col min="535" max="770" width="8.7109375" style="63"/>
    <col min="771" max="771" width="19.42578125" style="63" bestFit="1" customWidth="1"/>
    <col min="772" max="772" width="24.42578125" style="63" customWidth="1"/>
    <col min="773" max="773" width="26.5703125" style="63" bestFit="1" customWidth="1"/>
    <col min="774" max="774" width="15.42578125" style="63" customWidth="1"/>
    <col min="775" max="775" width="8.7109375" style="63"/>
    <col min="776" max="776" width="10.140625" style="63" bestFit="1" customWidth="1"/>
    <col min="777" max="785" width="8.7109375" style="63"/>
    <col min="786" max="786" width="14.42578125" style="63" customWidth="1"/>
    <col min="787" max="788" width="8.7109375" style="63"/>
    <col min="789" max="789" width="29.7109375" style="63" bestFit="1" customWidth="1"/>
    <col min="790" max="790" width="8.7109375" style="63" customWidth="1"/>
    <col min="791" max="1026" width="8.7109375" style="63"/>
    <col min="1027" max="1027" width="19.42578125" style="63" bestFit="1" customWidth="1"/>
    <col min="1028" max="1028" width="24.42578125" style="63" customWidth="1"/>
    <col min="1029" max="1029" width="26.5703125" style="63" bestFit="1" customWidth="1"/>
    <col min="1030" max="1030" width="15.42578125" style="63" customWidth="1"/>
    <col min="1031" max="1031" width="8.7109375" style="63"/>
    <col min="1032" max="1032" width="10.140625" style="63" bestFit="1" customWidth="1"/>
    <col min="1033" max="1041" width="8.7109375" style="63"/>
    <col min="1042" max="1042" width="14.42578125" style="63" customWidth="1"/>
    <col min="1043" max="1044" width="8.7109375" style="63"/>
    <col min="1045" max="1045" width="29.7109375" style="63" bestFit="1" customWidth="1"/>
    <col min="1046" max="1046" width="8.7109375" style="63" customWidth="1"/>
    <col min="1047" max="1282" width="8.7109375" style="63"/>
    <col min="1283" max="1283" width="19.42578125" style="63" bestFit="1" customWidth="1"/>
    <col min="1284" max="1284" width="24.42578125" style="63" customWidth="1"/>
    <col min="1285" max="1285" width="26.5703125" style="63" bestFit="1" customWidth="1"/>
    <col min="1286" max="1286" width="15.42578125" style="63" customWidth="1"/>
    <col min="1287" max="1287" width="8.7109375" style="63"/>
    <col min="1288" max="1288" width="10.140625" style="63" bestFit="1" customWidth="1"/>
    <col min="1289" max="1297" width="8.7109375" style="63"/>
    <col min="1298" max="1298" width="14.42578125" style="63" customWidth="1"/>
    <col min="1299" max="1300" width="8.7109375" style="63"/>
    <col min="1301" max="1301" width="29.7109375" style="63" bestFit="1" customWidth="1"/>
    <col min="1302" max="1302" width="8.7109375" style="63" customWidth="1"/>
    <col min="1303" max="1538" width="8.7109375" style="63"/>
    <col min="1539" max="1539" width="19.42578125" style="63" bestFit="1" customWidth="1"/>
    <col min="1540" max="1540" width="24.42578125" style="63" customWidth="1"/>
    <col min="1541" max="1541" width="26.5703125" style="63" bestFit="1" customWidth="1"/>
    <col min="1542" max="1542" width="15.42578125" style="63" customWidth="1"/>
    <col min="1543" max="1543" width="8.7109375" style="63"/>
    <col min="1544" max="1544" width="10.140625" style="63" bestFit="1" customWidth="1"/>
    <col min="1545" max="1553" width="8.7109375" style="63"/>
    <col min="1554" max="1554" width="14.42578125" style="63" customWidth="1"/>
    <col min="1555" max="1556" width="8.7109375" style="63"/>
    <col min="1557" max="1557" width="29.7109375" style="63" bestFit="1" customWidth="1"/>
    <col min="1558" max="1558" width="8.7109375" style="63" customWidth="1"/>
    <col min="1559" max="1794" width="8.7109375" style="63"/>
    <col min="1795" max="1795" width="19.42578125" style="63" bestFit="1" customWidth="1"/>
    <col min="1796" max="1796" width="24.42578125" style="63" customWidth="1"/>
    <col min="1797" max="1797" width="26.5703125" style="63" bestFit="1" customWidth="1"/>
    <col min="1798" max="1798" width="15.42578125" style="63" customWidth="1"/>
    <col min="1799" max="1799" width="8.7109375" style="63"/>
    <col min="1800" max="1800" width="10.140625" style="63" bestFit="1" customWidth="1"/>
    <col min="1801" max="1809" width="8.7109375" style="63"/>
    <col min="1810" max="1810" width="14.42578125" style="63" customWidth="1"/>
    <col min="1811" max="1812" width="8.7109375" style="63"/>
    <col min="1813" max="1813" width="29.7109375" style="63" bestFit="1" customWidth="1"/>
    <col min="1814" max="1814" width="8.7109375" style="63" customWidth="1"/>
    <col min="1815" max="2050" width="8.7109375" style="63"/>
    <col min="2051" max="2051" width="19.42578125" style="63" bestFit="1" customWidth="1"/>
    <col min="2052" max="2052" width="24.42578125" style="63" customWidth="1"/>
    <col min="2053" max="2053" width="26.5703125" style="63" bestFit="1" customWidth="1"/>
    <col min="2054" max="2054" width="15.42578125" style="63" customWidth="1"/>
    <col min="2055" max="2055" width="8.7109375" style="63"/>
    <col min="2056" max="2056" width="10.140625" style="63" bestFit="1" customWidth="1"/>
    <col min="2057" max="2065" width="8.7109375" style="63"/>
    <col min="2066" max="2066" width="14.42578125" style="63" customWidth="1"/>
    <col min="2067" max="2068" width="8.7109375" style="63"/>
    <col min="2069" max="2069" width="29.7109375" style="63" bestFit="1" customWidth="1"/>
    <col min="2070" max="2070" width="8.7109375" style="63" customWidth="1"/>
    <col min="2071" max="2306" width="8.7109375" style="63"/>
    <col min="2307" max="2307" width="19.42578125" style="63" bestFit="1" customWidth="1"/>
    <col min="2308" max="2308" width="24.42578125" style="63" customWidth="1"/>
    <col min="2309" max="2309" width="26.5703125" style="63" bestFit="1" customWidth="1"/>
    <col min="2310" max="2310" width="15.42578125" style="63" customWidth="1"/>
    <col min="2311" max="2311" width="8.7109375" style="63"/>
    <col min="2312" max="2312" width="10.140625" style="63" bestFit="1" customWidth="1"/>
    <col min="2313" max="2321" width="8.7109375" style="63"/>
    <col min="2322" max="2322" width="14.42578125" style="63" customWidth="1"/>
    <col min="2323" max="2324" width="8.7109375" style="63"/>
    <col min="2325" max="2325" width="29.7109375" style="63" bestFit="1" customWidth="1"/>
    <col min="2326" max="2326" width="8.7109375" style="63" customWidth="1"/>
    <col min="2327" max="2562" width="8.7109375" style="63"/>
    <col min="2563" max="2563" width="19.42578125" style="63" bestFit="1" customWidth="1"/>
    <col min="2564" max="2564" width="24.42578125" style="63" customWidth="1"/>
    <col min="2565" max="2565" width="26.5703125" style="63" bestFit="1" customWidth="1"/>
    <col min="2566" max="2566" width="15.42578125" style="63" customWidth="1"/>
    <col min="2567" max="2567" width="8.7109375" style="63"/>
    <col min="2568" max="2568" width="10.140625" style="63" bestFit="1" customWidth="1"/>
    <col min="2569" max="2577" width="8.7109375" style="63"/>
    <col min="2578" max="2578" width="14.42578125" style="63" customWidth="1"/>
    <col min="2579" max="2580" width="8.7109375" style="63"/>
    <col min="2581" max="2581" width="29.7109375" style="63" bestFit="1" customWidth="1"/>
    <col min="2582" max="2582" width="8.7109375" style="63" customWidth="1"/>
    <col min="2583" max="2818" width="8.7109375" style="63"/>
    <col min="2819" max="2819" width="19.42578125" style="63" bestFit="1" customWidth="1"/>
    <col min="2820" max="2820" width="24.42578125" style="63" customWidth="1"/>
    <col min="2821" max="2821" width="26.5703125" style="63" bestFit="1" customWidth="1"/>
    <col min="2822" max="2822" width="15.42578125" style="63" customWidth="1"/>
    <col min="2823" max="2823" width="8.7109375" style="63"/>
    <col min="2824" max="2824" width="10.140625" style="63" bestFit="1" customWidth="1"/>
    <col min="2825" max="2833" width="8.7109375" style="63"/>
    <col min="2834" max="2834" width="14.42578125" style="63" customWidth="1"/>
    <col min="2835" max="2836" width="8.7109375" style="63"/>
    <col min="2837" max="2837" width="29.7109375" style="63" bestFit="1" customWidth="1"/>
    <col min="2838" max="2838" width="8.7109375" style="63" customWidth="1"/>
    <col min="2839" max="3074" width="8.7109375" style="63"/>
    <col min="3075" max="3075" width="19.42578125" style="63" bestFit="1" customWidth="1"/>
    <col min="3076" max="3076" width="24.42578125" style="63" customWidth="1"/>
    <col min="3077" max="3077" width="26.5703125" style="63" bestFit="1" customWidth="1"/>
    <col min="3078" max="3078" width="15.42578125" style="63" customWidth="1"/>
    <col min="3079" max="3079" width="8.7109375" style="63"/>
    <col min="3080" max="3080" width="10.140625" style="63" bestFit="1" customWidth="1"/>
    <col min="3081" max="3089" width="8.7109375" style="63"/>
    <col min="3090" max="3090" width="14.42578125" style="63" customWidth="1"/>
    <col min="3091" max="3092" width="8.7109375" style="63"/>
    <col min="3093" max="3093" width="29.7109375" style="63" bestFit="1" customWidth="1"/>
    <col min="3094" max="3094" width="8.7109375" style="63" customWidth="1"/>
    <col min="3095" max="3330" width="8.7109375" style="63"/>
    <col min="3331" max="3331" width="19.42578125" style="63" bestFit="1" customWidth="1"/>
    <col min="3332" max="3332" width="24.42578125" style="63" customWidth="1"/>
    <col min="3333" max="3333" width="26.5703125" style="63" bestFit="1" customWidth="1"/>
    <col min="3334" max="3334" width="15.42578125" style="63" customWidth="1"/>
    <col min="3335" max="3335" width="8.7109375" style="63"/>
    <col min="3336" max="3336" width="10.140625" style="63" bestFit="1" customWidth="1"/>
    <col min="3337" max="3345" width="8.7109375" style="63"/>
    <col min="3346" max="3346" width="14.42578125" style="63" customWidth="1"/>
    <col min="3347" max="3348" width="8.7109375" style="63"/>
    <col min="3349" max="3349" width="29.7109375" style="63" bestFit="1" customWidth="1"/>
    <col min="3350" max="3350" width="8.7109375" style="63" customWidth="1"/>
    <col min="3351" max="3586" width="8.7109375" style="63"/>
    <col min="3587" max="3587" width="19.42578125" style="63" bestFit="1" customWidth="1"/>
    <col min="3588" max="3588" width="24.42578125" style="63" customWidth="1"/>
    <col min="3589" max="3589" width="26.5703125" style="63" bestFit="1" customWidth="1"/>
    <col min="3590" max="3590" width="15.42578125" style="63" customWidth="1"/>
    <col min="3591" max="3591" width="8.7109375" style="63"/>
    <col min="3592" max="3592" width="10.140625" style="63" bestFit="1" customWidth="1"/>
    <col min="3593" max="3601" width="8.7109375" style="63"/>
    <col min="3602" max="3602" width="14.42578125" style="63" customWidth="1"/>
    <col min="3603" max="3604" width="8.7109375" style="63"/>
    <col min="3605" max="3605" width="29.7109375" style="63" bestFit="1" customWidth="1"/>
    <col min="3606" max="3606" width="8.7109375" style="63" customWidth="1"/>
    <col min="3607" max="3842" width="8.7109375" style="63"/>
    <col min="3843" max="3843" width="19.42578125" style="63" bestFit="1" customWidth="1"/>
    <col min="3844" max="3844" width="24.42578125" style="63" customWidth="1"/>
    <col min="3845" max="3845" width="26.5703125" style="63" bestFit="1" customWidth="1"/>
    <col min="3846" max="3846" width="15.42578125" style="63" customWidth="1"/>
    <col min="3847" max="3847" width="8.7109375" style="63"/>
    <col min="3848" max="3848" width="10.140625" style="63" bestFit="1" customWidth="1"/>
    <col min="3849" max="3857" width="8.7109375" style="63"/>
    <col min="3858" max="3858" width="14.42578125" style="63" customWidth="1"/>
    <col min="3859" max="3860" width="8.7109375" style="63"/>
    <col min="3861" max="3861" width="29.7109375" style="63" bestFit="1" customWidth="1"/>
    <col min="3862" max="3862" width="8.7109375" style="63" customWidth="1"/>
    <col min="3863" max="4098" width="8.7109375" style="63"/>
    <col min="4099" max="4099" width="19.42578125" style="63" bestFit="1" customWidth="1"/>
    <col min="4100" max="4100" width="24.42578125" style="63" customWidth="1"/>
    <col min="4101" max="4101" width="26.5703125" style="63" bestFit="1" customWidth="1"/>
    <col min="4102" max="4102" width="15.42578125" style="63" customWidth="1"/>
    <col min="4103" max="4103" width="8.7109375" style="63"/>
    <col min="4104" max="4104" width="10.140625" style="63" bestFit="1" customWidth="1"/>
    <col min="4105" max="4113" width="8.7109375" style="63"/>
    <col min="4114" max="4114" width="14.42578125" style="63" customWidth="1"/>
    <col min="4115" max="4116" width="8.7109375" style="63"/>
    <col min="4117" max="4117" width="29.7109375" style="63" bestFit="1" customWidth="1"/>
    <col min="4118" max="4118" width="8.7109375" style="63" customWidth="1"/>
    <col min="4119" max="4354" width="8.7109375" style="63"/>
    <col min="4355" max="4355" width="19.42578125" style="63" bestFit="1" customWidth="1"/>
    <col min="4356" max="4356" width="24.42578125" style="63" customWidth="1"/>
    <col min="4357" max="4357" width="26.5703125" style="63" bestFit="1" customWidth="1"/>
    <col min="4358" max="4358" width="15.42578125" style="63" customWidth="1"/>
    <col min="4359" max="4359" width="8.7109375" style="63"/>
    <col min="4360" max="4360" width="10.140625" style="63" bestFit="1" customWidth="1"/>
    <col min="4361" max="4369" width="8.7109375" style="63"/>
    <col min="4370" max="4370" width="14.42578125" style="63" customWidth="1"/>
    <col min="4371" max="4372" width="8.7109375" style="63"/>
    <col min="4373" max="4373" width="29.7109375" style="63" bestFit="1" customWidth="1"/>
    <col min="4374" max="4374" width="8.7109375" style="63" customWidth="1"/>
    <col min="4375" max="4610" width="8.7109375" style="63"/>
    <col min="4611" max="4611" width="19.42578125" style="63" bestFit="1" customWidth="1"/>
    <col min="4612" max="4612" width="24.42578125" style="63" customWidth="1"/>
    <col min="4613" max="4613" width="26.5703125" style="63" bestFit="1" customWidth="1"/>
    <col min="4614" max="4614" width="15.42578125" style="63" customWidth="1"/>
    <col min="4615" max="4615" width="8.7109375" style="63"/>
    <col min="4616" max="4616" width="10.140625" style="63" bestFit="1" customWidth="1"/>
    <col min="4617" max="4625" width="8.7109375" style="63"/>
    <col min="4626" max="4626" width="14.42578125" style="63" customWidth="1"/>
    <col min="4627" max="4628" width="8.7109375" style="63"/>
    <col min="4629" max="4629" width="29.7109375" style="63" bestFit="1" customWidth="1"/>
    <col min="4630" max="4630" width="8.7109375" style="63" customWidth="1"/>
    <col min="4631" max="4866" width="8.7109375" style="63"/>
    <col min="4867" max="4867" width="19.42578125" style="63" bestFit="1" customWidth="1"/>
    <col min="4868" max="4868" width="24.42578125" style="63" customWidth="1"/>
    <col min="4869" max="4869" width="26.5703125" style="63" bestFit="1" customWidth="1"/>
    <col min="4870" max="4870" width="15.42578125" style="63" customWidth="1"/>
    <col min="4871" max="4871" width="8.7109375" style="63"/>
    <col min="4872" max="4872" width="10.140625" style="63" bestFit="1" customWidth="1"/>
    <col min="4873" max="4881" width="8.7109375" style="63"/>
    <col min="4882" max="4882" width="14.42578125" style="63" customWidth="1"/>
    <col min="4883" max="4884" width="8.7109375" style="63"/>
    <col min="4885" max="4885" width="29.7109375" style="63" bestFit="1" customWidth="1"/>
    <col min="4886" max="4886" width="8.7109375" style="63" customWidth="1"/>
    <col min="4887" max="5122" width="8.7109375" style="63"/>
    <col min="5123" max="5123" width="19.42578125" style="63" bestFit="1" customWidth="1"/>
    <col min="5124" max="5124" width="24.42578125" style="63" customWidth="1"/>
    <col min="5125" max="5125" width="26.5703125" style="63" bestFit="1" customWidth="1"/>
    <col min="5126" max="5126" width="15.42578125" style="63" customWidth="1"/>
    <col min="5127" max="5127" width="8.7109375" style="63"/>
    <col min="5128" max="5128" width="10.140625" style="63" bestFit="1" customWidth="1"/>
    <col min="5129" max="5137" width="8.7109375" style="63"/>
    <col min="5138" max="5138" width="14.42578125" style="63" customWidth="1"/>
    <col min="5139" max="5140" width="8.7109375" style="63"/>
    <col min="5141" max="5141" width="29.7109375" style="63" bestFit="1" customWidth="1"/>
    <col min="5142" max="5142" width="8.7109375" style="63" customWidth="1"/>
    <col min="5143" max="5378" width="8.7109375" style="63"/>
    <col min="5379" max="5379" width="19.42578125" style="63" bestFit="1" customWidth="1"/>
    <col min="5380" max="5380" width="24.42578125" style="63" customWidth="1"/>
    <col min="5381" max="5381" width="26.5703125" style="63" bestFit="1" customWidth="1"/>
    <col min="5382" max="5382" width="15.42578125" style="63" customWidth="1"/>
    <col min="5383" max="5383" width="8.7109375" style="63"/>
    <col min="5384" max="5384" width="10.140625" style="63" bestFit="1" customWidth="1"/>
    <col min="5385" max="5393" width="8.7109375" style="63"/>
    <col min="5394" max="5394" width="14.42578125" style="63" customWidth="1"/>
    <col min="5395" max="5396" width="8.7109375" style="63"/>
    <col min="5397" max="5397" width="29.7109375" style="63" bestFit="1" customWidth="1"/>
    <col min="5398" max="5398" width="8.7109375" style="63" customWidth="1"/>
    <col min="5399" max="5634" width="8.7109375" style="63"/>
    <col min="5635" max="5635" width="19.42578125" style="63" bestFit="1" customWidth="1"/>
    <col min="5636" max="5636" width="24.42578125" style="63" customWidth="1"/>
    <col min="5637" max="5637" width="26.5703125" style="63" bestFit="1" customWidth="1"/>
    <col min="5638" max="5638" width="15.42578125" style="63" customWidth="1"/>
    <col min="5639" max="5639" width="8.7109375" style="63"/>
    <col min="5640" max="5640" width="10.140625" style="63" bestFit="1" customWidth="1"/>
    <col min="5641" max="5649" width="8.7109375" style="63"/>
    <col min="5650" max="5650" width="14.42578125" style="63" customWidth="1"/>
    <col min="5651" max="5652" width="8.7109375" style="63"/>
    <col min="5653" max="5653" width="29.7109375" style="63" bestFit="1" customWidth="1"/>
    <col min="5654" max="5654" width="8.7109375" style="63" customWidth="1"/>
    <col min="5655" max="5890" width="8.7109375" style="63"/>
    <col min="5891" max="5891" width="19.42578125" style="63" bestFit="1" customWidth="1"/>
    <col min="5892" max="5892" width="24.42578125" style="63" customWidth="1"/>
    <col min="5893" max="5893" width="26.5703125" style="63" bestFit="1" customWidth="1"/>
    <col min="5894" max="5894" width="15.42578125" style="63" customWidth="1"/>
    <col min="5895" max="5895" width="8.7109375" style="63"/>
    <col min="5896" max="5896" width="10.140625" style="63" bestFit="1" customWidth="1"/>
    <col min="5897" max="5905" width="8.7109375" style="63"/>
    <col min="5906" max="5906" width="14.42578125" style="63" customWidth="1"/>
    <col min="5907" max="5908" width="8.7109375" style="63"/>
    <col min="5909" max="5909" width="29.7109375" style="63" bestFit="1" customWidth="1"/>
    <col min="5910" max="5910" width="8.7109375" style="63" customWidth="1"/>
    <col min="5911" max="6146" width="8.7109375" style="63"/>
    <col min="6147" max="6147" width="19.42578125" style="63" bestFit="1" customWidth="1"/>
    <col min="6148" max="6148" width="24.42578125" style="63" customWidth="1"/>
    <col min="6149" max="6149" width="26.5703125" style="63" bestFit="1" customWidth="1"/>
    <col min="6150" max="6150" width="15.42578125" style="63" customWidth="1"/>
    <col min="6151" max="6151" width="8.7109375" style="63"/>
    <col min="6152" max="6152" width="10.140625" style="63" bestFit="1" customWidth="1"/>
    <col min="6153" max="6161" width="8.7109375" style="63"/>
    <col min="6162" max="6162" width="14.42578125" style="63" customWidth="1"/>
    <col min="6163" max="6164" width="8.7109375" style="63"/>
    <col min="6165" max="6165" width="29.7109375" style="63" bestFit="1" customWidth="1"/>
    <col min="6166" max="6166" width="8.7109375" style="63" customWidth="1"/>
    <col min="6167" max="6402" width="8.7109375" style="63"/>
    <col min="6403" max="6403" width="19.42578125" style="63" bestFit="1" customWidth="1"/>
    <col min="6404" max="6404" width="24.42578125" style="63" customWidth="1"/>
    <col min="6405" max="6405" width="26.5703125" style="63" bestFit="1" customWidth="1"/>
    <col min="6406" max="6406" width="15.42578125" style="63" customWidth="1"/>
    <col min="6407" max="6407" width="8.7109375" style="63"/>
    <col min="6408" max="6408" width="10.140625" style="63" bestFit="1" customWidth="1"/>
    <col min="6409" max="6417" width="8.7109375" style="63"/>
    <col min="6418" max="6418" width="14.42578125" style="63" customWidth="1"/>
    <col min="6419" max="6420" width="8.7109375" style="63"/>
    <col min="6421" max="6421" width="29.7109375" style="63" bestFit="1" customWidth="1"/>
    <col min="6422" max="6422" width="8.7109375" style="63" customWidth="1"/>
    <col min="6423" max="6658" width="8.7109375" style="63"/>
    <col min="6659" max="6659" width="19.42578125" style="63" bestFit="1" customWidth="1"/>
    <col min="6660" max="6660" width="24.42578125" style="63" customWidth="1"/>
    <col min="6661" max="6661" width="26.5703125" style="63" bestFit="1" customWidth="1"/>
    <col min="6662" max="6662" width="15.42578125" style="63" customWidth="1"/>
    <col min="6663" max="6663" width="8.7109375" style="63"/>
    <col min="6664" max="6664" width="10.140625" style="63" bestFit="1" customWidth="1"/>
    <col min="6665" max="6673" width="8.7109375" style="63"/>
    <col min="6674" max="6674" width="14.42578125" style="63" customWidth="1"/>
    <col min="6675" max="6676" width="8.7109375" style="63"/>
    <col min="6677" max="6677" width="29.7109375" style="63" bestFit="1" customWidth="1"/>
    <col min="6678" max="6678" width="8.7109375" style="63" customWidth="1"/>
    <col min="6679" max="6914" width="8.7109375" style="63"/>
    <col min="6915" max="6915" width="19.42578125" style="63" bestFit="1" customWidth="1"/>
    <col min="6916" max="6916" width="24.42578125" style="63" customWidth="1"/>
    <col min="6917" max="6917" width="26.5703125" style="63" bestFit="1" customWidth="1"/>
    <col min="6918" max="6918" width="15.42578125" style="63" customWidth="1"/>
    <col min="6919" max="6919" width="8.7109375" style="63"/>
    <col min="6920" max="6920" width="10.140625" style="63" bestFit="1" customWidth="1"/>
    <col min="6921" max="6929" width="8.7109375" style="63"/>
    <col min="6930" max="6930" width="14.42578125" style="63" customWidth="1"/>
    <col min="6931" max="6932" width="8.7109375" style="63"/>
    <col min="6933" max="6933" width="29.7109375" style="63" bestFit="1" customWidth="1"/>
    <col min="6934" max="6934" width="8.7109375" style="63" customWidth="1"/>
    <col min="6935" max="7170" width="8.7109375" style="63"/>
    <col min="7171" max="7171" width="19.42578125" style="63" bestFit="1" customWidth="1"/>
    <col min="7172" max="7172" width="24.42578125" style="63" customWidth="1"/>
    <col min="7173" max="7173" width="26.5703125" style="63" bestFit="1" customWidth="1"/>
    <col min="7174" max="7174" width="15.42578125" style="63" customWidth="1"/>
    <col min="7175" max="7175" width="8.7109375" style="63"/>
    <col min="7176" max="7176" width="10.140625" style="63" bestFit="1" customWidth="1"/>
    <col min="7177" max="7185" width="8.7109375" style="63"/>
    <col min="7186" max="7186" width="14.42578125" style="63" customWidth="1"/>
    <col min="7187" max="7188" width="8.7109375" style="63"/>
    <col min="7189" max="7189" width="29.7109375" style="63" bestFit="1" customWidth="1"/>
    <col min="7190" max="7190" width="8.7109375" style="63" customWidth="1"/>
    <col min="7191" max="7426" width="8.7109375" style="63"/>
    <col min="7427" max="7427" width="19.42578125" style="63" bestFit="1" customWidth="1"/>
    <col min="7428" max="7428" width="24.42578125" style="63" customWidth="1"/>
    <col min="7429" max="7429" width="26.5703125" style="63" bestFit="1" customWidth="1"/>
    <col min="7430" max="7430" width="15.42578125" style="63" customWidth="1"/>
    <col min="7431" max="7431" width="8.7109375" style="63"/>
    <col min="7432" max="7432" width="10.140625" style="63" bestFit="1" customWidth="1"/>
    <col min="7433" max="7441" width="8.7109375" style="63"/>
    <col min="7442" max="7442" width="14.42578125" style="63" customWidth="1"/>
    <col min="7443" max="7444" width="8.7109375" style="63"/>
    <col min="7445" max="7445" width="29.7109375" style="63" bestFit="1" customWidth="1"/>
    <col min="7446" max="7446" width="8.7109375" style="63" customWidth="1"/>
    <col min="7447" max="7682" width="8.7109375" style="63"/>
    <col min="7683" max="7683" width="19.42578125" style="63" bestFit="1" customWidth="1"/>
    <col min="7684" max="7684" width="24.42578125" style="63" customWidth="1"/>
    <col min="7685" max="7685" width="26.5703125" style="63" bestFit="1" customWidth="1"/>
    <col min="7686" max="7686" width="15.42578125" style="63" customWidth="1"/>
    <col min="7687" max="7687" width="8.7109375" style="63"/>
    <col min="7688" max="7688" width="10.140625" style="63" bestFit="1" customWidth="1"/>
    <col min="7689" max="7697" width="8.7109375" style="63"/>
    <col min="7698" max="7698" width="14.42578125" style="63" customWidth="1"/>
    <col min="7699" max="7700" width="8.7109375" style="63"/>
    <col min="7701" max="7701" width="29.7109375" style="63" bestFit="1" customWidth="1"/>
    <col min="7702" max="7702" width="8.7109375" style="63" customWidth="1"/>
    <col min="7703" max="7938" width="8.7109375" style="63"/>
    <col min="7939" max="7939" width="19.42578125" style="63" bestFit="1" customWidth="1"/>
    <col min="7940" max="7940" width="24.42578125" style="63" customWidth="1"/>
    <col min="7941" max="7941" width="26.5703125" style="63" bestFit="1" customWidth="1"/>
    <col min="7942" max="7942" width="15.42578125" style="63" customWidth="1"/>
    <col min="7943" max="7943" width="8.7109375" style="63"/>
    <col min="7944" max="7944" width="10.140625" style="63" bestFit="1" customWidth="1"/>
    <col min="7945" max="7953" width="8.7109375" style="63"/>
    <col min="7954" max="7954" width="14.42578125" style="63" customWidth="1"/>
    <col min="7955" max="7956" width="8.7109375" style="63"/>
    <col min="7957" max="7957" width="29.7109375" style="63" bestFit="1" customWidth="1"/>
    <col min="7958" max="7958" width="8.7109375" style="63" customWidth="1"/>
    <col min="7959" max="8194" width="8.7109375" style="63"/>
    <col min="8195" max="8195" width="19.42578125" style="63" bestFit="1" customWidth="1"/>
    <col min="8196" max="8196" width="24.42578125" style="63" customWidth="1"/>
    <col min="8197" max="8197" width="26.5703125" style="63" bestFit="1" customWidth="1"/>
    <col min="8198" max="8198" width="15.42578125" style="63" customWidth="1"/>
    <col min="8199" max="8199" width="8.7109375" style="63"/>
    <col min="8200" max="8200" width="10.140625" style="63" bestFit="1" customWidth="1"/>
    <col min="8201" max="8209" width="8.7109375" style="63"/>
    <col min="8210" max="8210" width="14.42578125" style="63" customWidth="1"/>
    <col min="8211" max="8212" width="8.7109375" style="63"/>
    <col min="8213" max="8213" width="29.7109375" style="63" bestFit="1" customWidth="1"/>
    <col min="8214" max="8214" width="8.7109375" style="63" customWidth="1"/>
    <col min="8215" max="8450" width="8.7109375" style="63"/>
    <col min="8451" max="8451" width="19.42578125" style="63" bestFit="1" customWidth="1"/>
    <col min="8452" max="8452" width="24.42578125" style="63" customWidth="1"/>
    <col min="8453" max="8453" width="26.5703125" style="63" bestFit="1" customWidth="1"/>
    <col min="8454" max="8454" width="15.42578125" style="63" customWidth="1"/>
    <col min="8455" max="8455" width="8.7109375" style="63"/>
    <col min="8456" max="8456" width="10.140625" style="63" bestFit="1" customWidth="1"/>
    <col min="8457" max="8465" width="8.7109375" style="63"/>
    <col min="8466" max="8466" width="14.42578125" style="63" customWidth="1"/>
    <col min="8467" max="8468" width="8.7109375" style="63"/>
    <col min="8469" max="8469" width="29.7109375" style="63" bestFit="1" customWidth="1"/>
    <col min="8470" max="8470" width="8.7109375" style="63" customWidth="1"/>
    <col min="8471" max="8706" width="8.7109375" style="63"/>
    <col min="8707" max="8707" width="19.42578125" style="63" bestFit="1" customWidth="1"/>
    <col min="8708" max="8708" width="24.42578125" style="63" customWidth="1"/>
    <col min="8709" max="8709" width="26.5703125" style="63" bestFit="1" customWidth="1"/>
    <col min="8710" max="8710" width="15.42578125" style="63" customWidth="1"/>
    <col min="8711" max="8711" width="8.7109375" style="63"/>
    <col min="8712" max="8712" width="10.140625" style="63" bestFit="1" customWidth="1"/>
    <col min="8713" max="8721" width="8.7109375" style="63"/>
    <col min="8722" max="8722" width="14.42578125" style="63" customWidth="1"/>
    <col min="8723" max="8724" width="8.7109375" style="63"/>
    <col min="8725" max="8725" width="29.7109375" style="63" bestFit="1" customWidth="1"/>
    <col min="8726" max="8726" width="8.7109375" style="63" customWidth="1"/>
    <col min="8727" max="8962" width="8.7109375" style="63"/>
    <col min="8963" max="8963" width="19.42578125" style="63" bestFit="1" customWidth="1"/>
    <col min="8964" max="8964" width="24.42578125" style="63" customWidth="1"/>
    <col min="8965" max="8965" width="26.5703125" style="63" bestFit="1" customWidth="1"/>
    <col min="8966" max="8966" width="15.42578125" style="63" customWidth="1"/>
    <col min="8967" max="8967" width="8.7109375" style="63"/>
    <col min="8968" max="8968" width="10.140625" style="63" bestFit="1" customWidth="1"/>
    <col min="8969" max="8977" width="8.7109375" style="63"/>
    <col min="8978" max="8978" width="14.42578125" style="63" customWidth="1"/>
    <col min="8979" max="8980" width="8.7109375" style="63"/>
    <col min="8981" max="8981" width="29.7109375" style="63" bestFit="1" customWidth="1"/>
    <col min="8982" max="8982" width="8.7109375" style="63" customWidth="1"/>
    <col min="8983" max="9218" width="8.7109375" style="63"/>
    <col min="9219" max="9219" width="19.42578125" style="63" bestFit="1" customWidth="1"/>
    <col min="9220" max="9220" width="24.42578125" style="63" customWidth="1"/>
    <col min="9221" max="9221" width="26.5703125" style="63" bestFit="1" customWidth="1"/>
    <col min="9222" max="9222" width="15.42578125" style="63" customWidth="1"/>
    <col min="9223" max="9223" width="8.7109375" style="63"/>
    <col min="9224" max="9224" width="10.140625" style="63" bestFit="1" customWidth="1"/>
    <col min="9225" max="9233" width="8.7109375" style="63"/>
    <col min="9234" max="9234" width="14.42578125" style="63" customWidth="1"/>
    <col min="9235" max="9236" width="8.7109375" style="63"/>
    <col min="9237" max="9237" width="29.7109375" style="63" bestFit="1" customWidth="1"/>
    <col min="9238" max="9238" width="8.7109375" style="63" customWidth="1"/>
    <col min="9239" max="9474" width="8.7109375" style="63"/>
    <col min="9475" max="9475" width="19.42578125" style="63" bestFit="1" customWidth="1"/>
    <col min="9476" max="9476" width="24.42578125" style="63" customWidth="1"/>
    <col min="9477" max="9477" width="26.5703125" style="63" bestFit="1" customWidth="1"/>
    <col min="9478" max="9478" width="15.42578125" style="63" customWidth="1"/>
    <col min="9479" max="9479" width="8.7109375" style="63"/>
    <col min="9480" max="9480" width="10.140625" style="63" bestFit="1" customWidth="1"/>
    <col min="9481" max="9489" width="8.7109375" style="63"/>
    <col min="9490" max="9490" width="14.42578125" style="63" customWidth="1"/>
    <col min="9491" max="9492" width="8.7109375" style="63"/>
    <col min="9493" max="9493" width="29.7109375" style="63" bestFit="1" customWidth="1"/>
    <col min="9494" max="9494" width="8.7109375" style="63" customWidth="1"/>
    <col min="9495" max="9730" width="8.7109375" style="63"/>
    <col min="9731" max="9731" width="19.42578125" style="63" bestFit="1" customWidth="1"/>
    <col min="9732" max="9732" width="24.42578125" style="63" customWidth="1"/>
    <col min="9733" max="9733" width="26.5703125" style="63" bestFit="1" customWidth="1"/>
    <col min="9734" max="9734" width="15.42578125" style="63" customWidth="1"/>
    <col min="9735" max="9735" width="8.7109375" style="63"/>
    <col min="9736" max="9736" width="10.140625" style="63" bestFit="1" customWidth="1"/>
    <col min="9737" max="9745" width="8.7109375" style="63"/>
    <col min="9746" max="9746" width="14.42578125" style="63" customWidth="1"/>
    <col min="9747" max="9748" width="8.7109375" style="63"/>
    <col min="9749" max="9749" width="29.7109375" style="63" bestFit="1" customWidth="1"/>
    <col min="9750" max="9750" width="8.7109375" style="63" customWidth="1"/>
    <col min="9751" max="9986" width="8.7109375" style="63"/>
    <col min="9987" max="9987" width="19.42578125" style="63" bestFit="1" customWidth="1"/>
    <col min="9988" max="9988" width="24.42578125" style="63" customWidth="1"/>
    <col min="9989" max="9989" width="26.5703125" style="63" bestFit="1" customWidth="1"/>
    <col min="9990" max="9990" width="15.42578125" style="63" customWidth="1"/>
    <col min="9991" max="9991" width="8.7109375" style="63"/>
    <col min="9992" max="9992" width="10.140625" style="63" bestFit="1" customWidth="1"/>
    <col min="9993" max="10001" width="8.7109375" style="63"/>
    <col min="10002" max="10002" width="14.42578125" style="63" customWidth="1"/>
    <col min="10003" max="10004" width="8.7109375" style="63"/>
    <col min="10005" max="10005" width="29.7109375" style="63" bestFit="1" customWidth="1"/>
    <col min="10006" max="10006" width="8.7109375" style="63" customWidth="1"/>
    <col min="10007" max="10242" width="8.7109375" style="63"/>
    <col min="10243" max="10243" width="19.42578125" style="63" bestFit="1" customWidth="1"/>
    <col min="10244" max="10244" width="24.42578125" style="63" customWidth="1"/>
    <col min="10245" max="10245" width="26.5703125" style="63" bestFit="1" customWidth="1"/>
    <col min="10246" max="10246" width="15.42578125" style="63" customWidth="1"/>
    <col min="10247" max="10247" width="8.7109375" style="63"/>
    <col min="10248" max="10248" width="10.140625" style="63" bestFit="1" customWidth="1"/>
    <col min="10249" max="10257" width="8.7109375" style="63"/>
    <col min="10258" max="10258" width="14.42578125" style="63" customWidth="1"/>
    <col min="10259" max="10260" width="8.7109375" style="63"/>
    <col min="10261" max="10261" width="29.7109375" style="63" bestFit="1" customWidth="1"/>
    <col min="10262" max="10262" width="8.7109375" style="63" customWidth="1"/>
    <col min="10263" max="10498" width="8.7109375" style="63"/>
    <col min="10499" max="10499" width="19.42578125" style="63" bestFit="1" customWidth="1"/>
    <col min="10500" max="10500" width="24.42578125" style="63" customWidth="1"/>
    <col min="10501" max="10501" width="26.5703125" style="63" bestFit="1" customWidth="1"/>
    <col min="10502" max="10502" width="15.42578125" style="63" customWidth="1"/>
    <col min="10503" max="10503" width="8.7109375" style="63"/>
    <col min="10504" max="10504" width="10.140625" style="63" bestFit="1" customWidth="1"/>
    <col min="10505" max="10513" width="8.7109375" style="63"/>
    <col min="10514" max="10514" width="14.42578125" style="63" customWidth="1"/>
    <col min="10515" max="10516" width="8.7109375" style="63"/>
    <col min="10517" max="10517" width="29.7109375" style="63" bestFit="1" customWidth="1"/>
    <col min="10518" max="10518" width="8.7109375" style="63" customWidth="1"/>
    <col min="10519" max="10754" width="8.7109375" style="63"/>
    <col min="10755" max="10755" width="19.42578125" style="63" bestFit="1" customWidth="1"/>
    <col min="10756" max="10756" width="24.42578125" style="63" customWidth="1"/>
    <col min="10757" max="10757" width="26.5703125" style="63" bestFit="1" customWidth="1"/>
    <col min="10758" max="10758" width="15.42578125" style="63" customWidth="1"/>
    <col min="10759" max="10759" width="8.7109375" style="63"/>
    <col min="10760" max="10760" width="10.140625" style="63" bestFit="1" customWidth="1"/>
    <col min="10761" max="10769" width="8.7109375" style="63"/>
    <col min="10770" max="10770" width="14.42578125" style="63" customWidth="1"/>
    <col min="10771" max="10772" width="8.7109375" style="63"/>
    <col min="10773" max="10773" width="29.7109375" style="63" bestFit="1" customWidth="1"/>
    <col min="10774" max="10774" width="8.7109375" style="63" customWidth="1"/>
    <col min="10775" max="11010" width="8.7109375" style="63"/>
    <col min="11011" max="11011" width="19.42578125" style="63" bestFit="1" customWidth="1"/>
    <col min="11012" max="11012" width="24.42578125" style="63" customWidth="1"/>
    <col min="11013" max="11013" width="26.5703125" style="63" bestFit="1" customWidth="1"/>
    <col min="11014" max="11014" width="15.42578125" style="63" customWidth="1"/>
    <col min="11015" max="11015" width="8.7109375" style="63"/>
    <col min="11016" max="11016" width="10.140625" style="63" bestFit="1" customWidth="1"/>
    <col min="11017" max="11025" width="8.7109375" style="63"/>
    <col min="11026" max="11026" width="14.42578125" style="63" customWidth="1"/>
    <col min="11027" max="11028" width="8.7109375" style="63"/>
    <col min="11029" max="11029" width="29.7109375" style="63" bestFit="1" customWidth="1"/>
    <col min="11030" max="11030" width="8.7109375" style="63" customWidth="1"/>
    <col min="11031" max="11266" width="8.7109375" style="63"/>
    <col min="11267" max="11267" width="19.42578125" style="63" bestFit="1" customWidth="1"/>
    <col min="11268" max="11268" width="24.42578125" style="63" customWidth="1"/>
    <col min="11269" max="11269" width="26.5703125" style="63" bestFit="1" customWidth="1"/>
    <col min="11270" max="11270" width="15.42578125" style="63" customWidth="1"/>
    <col min="11271" max="11271" width="8.7109375" style="63"/>
    <col min="11272" max="11272" width="10.140625" style="63" bestFit="1" customWidth="1"/>
    <col min="11273" max="11281" width="8.7109375" style="63"/>
    <col min="11282" max="11282" width="14.42578125" style="63" customWidth="1"/>
    <col min="11283" max="11284" width="8.7109375" style="63"/>
    <col min="11285" max="11285" width="29.7109375" style="63" bestFit="1" customWidth="1"/>
    <col min="11286" max="11286" width="8.7109375" style="63" customWidth="1"/>
    <col min="11287" max="11522" width="8.7109375" style="63"/>
    <col min="11523" max="11523" width="19.42578125" style="63" bestFit="1" customWidth="1"/>
    <col min="11524" max="11524" width="24.42578125" style="63" customWidth="1"/>
    <col min="11525" max="11525" width="26.5703125" style="63" bestFit="1" customWidth="1"/>
    <col min="11526" max="11526" width="15.42578125" style="63" customWidth="1"/>
    <col min="11527" max="11527" width="8.7109375" style="63"/>
    <col min="11528" max="11528" width="10.140625" style="63" bestFit="1" customWidth="1"/>
    <col min="11529" max="11537" width="8.7109375" style="63"/>
    <col min="11538" max="11538" width="14.42578125" style="63" customWidth="1"/>
    <col min="11539" max="11540" width="8.7109375" style="63"/>
    <col min="11541" max="11541" width="29.7109375" style="63" bestFit="1" customWidth="1"/>
    <col min="11542" max="11542" width="8.7109375" style="63" customWidth="1"/>
    <col min="11543" max="11778" width="8.7109375" style="63"/>
    <col min="11779" max="11779" width="19.42578125" style="63" bestFit="1" customWidth="1"/>
    <col min="11780" max="11780" width="24.42578125" style="63" customWidth="1"/>
    <col min="11781" max="11781" width="26.5703125" style="63" bestFit="1" customWidth="1"/>
    <col min="11782" max="11782" width="15.42578125" style="63" customWidth="1"/>
    <col min="11783" max="11783" width="8.7109375" style="63"/>
    <col min="11784" max="11784" width="10.140625" style="63" bestFit="1" customWidth="1"/>
    <col min="11785" max="11793" width="8.7109375" style="63"/>
    <col min="11794" max="11794" width="14.42578125" style="63" customWidth="1"/>
    <col min="11795" max="11796" width="8.7109375" style="63"/>
    <col min="11797" max="11797" width="29.7109375" style="63" bestFit="1" customWidth="1"/>
    <col min="11798" max="11798" width="8.7109375" style="63" customWidth="1"/>
    <col min="11799" max="12034" width="8.7109375" style="63"/>
    <col min="12035" max="12035" width="19.42578125" style="63" bestFit="1" customWidth="1"/>
    <col min="12036" max="12036" width="24.42578125" style="63" customWidth="1"/>
    <col min="12037" max="12037" width="26.5703125" style="63" bestFit="1" customWidth="1"/>
    <col min="12038" max="12038" width="15.42578125" style="63" customWidth="1"/>
    <col min="12039" max="12039" width="8.7109375" style="63"/>
    <col min="12040" max="12040" width="10.140625" style="63" bestFit="1" customWidth="1"/>
    <col min="12041" max="12049" width="8.7109375" style="63"/>
    <col min="12050" max="12050" width="14.42578125" style="63" customWidth="1"/>
    <col min="12051" max="12052" width="8.7109375" style="63"/>
    <col min="12053" max="12053" width="29.7109375" style="63" bestFit="1" customWidth="1"/>
    <col min="12054" max="12054" width="8.7109375" style="63" customWidth="1"/>
    <col min="12055" max="12290" width="8.7109375" style="63"/>
    <col min="12291" max="12291" width="19.42578125" style="63" bestFit="1" customWidth="1"/>
    <col min="12292" max="12292" width="24.42578125" style="63" customWidth="1"/>
    <col min="12293" max="12293" width="26.5703125" style="63" bestFit="1" customWidth="1"/>
    <col min="12294" max="12294" width="15.42578125" style="63" customWidth="1"/>
    <col min="12295" max="12295" width="8.7109375" style="63"/>
    <col min="12296" max="12296" width="10.140625" style="63" bestFit="1" customWidth="1"/>
    <col min="12297" max="12305" width="8.7109375" style="63"/>
    <col min="12306" max="12306" width="14.42578125" style="63" customWidth="1"/>
    <col min="12307" max="12308" width="8.7109375" style="63"/>
    <col min="12309" max="12309" width="29.7109375" style="63" bestFit="1" customWidth="1"/>
    <col min="12310" max="12310" width="8.7109375" style="63" customWidth="1"/>
    <col min="12311" max="12546" width="8.7109375" style="63"/>
    <col min="12547" max="12547" width="19.42578125" style="63" bestFit="1" customWidth="1"/>
    <col min="12548" max="12548" width="24.42578125" style="63" customWidth="1"/>
    <col min="12549" max="12549" width="26.5703125" style="63" bestFit="1" customWidth="1"/>
    <col min="12550" max="12550" width="15.42578125" style="63" customWidth="1"/>
    <col min="12551" max="12551" width="8.7109375" style="63"/>
    <col min="12552" max="12552" width="10.140625" style="63" bestFit="1" customWidth="1"/>
    <col min="12553" max="12561" width="8.7109375" style="63"/>
    <col min="12562" max="12562" width="14.42578125" style="63" customWidth="1"/>
    <col min="12563" max="12564" width="8.7109375" style="63"/>
    <col min="12565" max="12565" width="29.7109375" style="63" bestFit="1" customWidth="1"/>
    <col min="12566" max="12566" width="8.7109375" style="63" customWidth="1"/>
    <col min="12567" max="12802" width="8.7109375" style="63"/>
    <col min="12803" max="12803" width="19.42578125" style="63" bestFit="1" customWidth="1"/>
    <col min="12804" max="12804" width="24.42578125" style="63" customWidth="1"/>
    <col min="12805" max="12805" width="26.5703125" style="63" bestFit="1" customWidth="1"/>
    <col min="12806" max="12806" width="15.42578125" style="63" customWidth="1"/>
    <col min="12807" max="12807" width="8.7109375" style="63"/>
    <col min="12808" max="12808" width="10.140625" style="63" bestFit="1" customWidth="1"/>
    <col min="12809" max="12817" width="8.7109375" style="63"/>
    <col min="12818" max="12818" width="14.42578125" style="63" customWidth="1"/>
    <col min="12819" max="12820" width="8.7109375" style="63"/>
    <col min="12821" max="12821" width="29.7109375" style="63" bestFit="1" customWidth="1"/>
    <col min="12822" max="12822" width="8.7109375" style="63" customWidth="1"/>
    <col min="12823" max="13058" width="8.7109375" style="63"/>
    <col min="13059" max="13059" width="19.42578125" style="63" bestFit="1" customWidth="1"/>
    <col min="13060" max="13060" width="24.42578125" style="63" customWidth="1"/>
    <col min="13061" max="13061" width="26.5703125" style="63" bestFit="1" customWidth="1"/>
    <col min="13062" max="13062" width="15.42578125" style="63" customWidth="1"/>
    <col min="13063" max="13063" width="8.7109375" style="63"/>
    <col min="13064" max="13064" width="10.140625" style="63" bestFit="1" customWidth="1"/>
    <col min="13065" max="13073" width="8.7109375" style="63"/>
    <col min="13074" max="13074" width="14.42578125" style="63" customWidth="1"/>
    <col min="13075" max="13076" width="8.7109375" style="63"/>
    <col min="13077" max="13077" width="29.7109375" style="63" bestFit="1" customWidth="1"/>
    <col min="13078" max="13078" width="8.7109375" style="63" customWidth="1"/>
    <col min="13079" max="13314" width="8.7109375" style="63"/>
    <col min="13315" max="13315" width="19.42578125" style="63" bestFit="1" customWidth="1"/>
    <col min="13316" max="13316" width="24.42578125" style="63" customWidth="1"/>
    <col min="13317" max="13317" width="26.5703125" style="63" bestFit="1" customWidth="1"/>
    <col min="13318" max="13318" width="15.42578125" style="63" customWidth="1"/>
    <col min="13319" max="13319" width="8.7109375" style="63"/>
    <col min="13320" max="13320" width="10.140625" style="63" bestFit="1" customWidth="1"/>
    <col min="13321" max="13329" width="8.7109375" style="63"/>
    <col min="13330" max="13330" width="14.42578125" style="63" customWidth="1"/>
    <col min="13331" max="13332" width="8.7109375" style="63"/>
    <col min="13333" max="13333" width="29.7109375" style="63" bestFit="1" customWidth="1"/>
    <col min="13334" max="13334" width="8.7109375" style="63" customWidth="1"/>
    <col min="13335" max="13570" width="8.7109375" style="63"/>
    <col min="13571" max="13571" width="19.42578125" style="63" bestFit="1" customWidth="1"/>
    <col min="13572" max="13572" width="24.42578125" style="63" customWidth="1"/>
    <col min="13573" max="13573" width="26.5703125" style="63" bestFit="1" customWidth="1"/>
    <col min="13574" max="13574" width="15.42578125" style="63" customWidth="1"/>
    <col min="13575" max="13575" width="8.7109375" style="63"/>
    <col min="13576" max="13576" width="10.140625" style="63" bestFit="1" customWidth="1"/>
    <col min="13577" max="13585" width="8.7109375" style="63"/>
    <col min="13586" max="13586" width="14.42578125" style="63" customWidth="1"/>
    <col min="13587" max="13588" width="8.7109375" style="63"/>
    <col min="13589" max="13589" width="29.7109375" style="63" bestFit="1" customWidth="1"/>
    <col min="13590" max="13590" width="8.7109375" style="63" customWidth="1"/>
    <col min="13591" max="13826" width="8.7109375" style="63"/>
    <col min="13827" max="13827" width="19.42578125" style="63" bestFit="1" customWidth="1"/>
    <col min="13828" max="13828" width="24.42578125" style="63" customWidth="1"/>
    <col min="13829" max="13829" width="26.5703125" style="63" bestFit="1" customWidth="1"/>
    <col min="13830" max="13830" width="15.42578125" style="63" customWidth="1"/>
    <col min="13831" max="13831" width="8.7109375" style="63"/>
    <col min="13832" max="13832" width="10.140625" style="63" bestFit="1" customWidth="1"/>
    <col min="13833" max="13841" width="8.7109375" style="63"/>
    <col min="13842" max="13842" width="14.42578125" style="63" customWidth="1"/>
    <col min="13843" max="13844" width="8.7109375" style="63"/>
    <col min="13845" max="13845" width="29.7109375" style="63" bestFit="1" customWidth="1"/>
    <col min="13846" max="13846" width="8.7109375" style="63" customWidth="1"/>
    <col min="13847" max="14082" width="8.7109375" style="63"/>
    <col min="14083" max="14083" width="19.42578125" style="63" bestFit="1" customWidth="1"/>
    <col min="14084" max="14084" width="24.42578125" style="63" customWidth="1"/>
    <col min="14085" max="14085" width="26.5703125" style="63" bestFit="1" customWidth="1"/>
    <col min="14086" max="14086" width="15.42578125" style="63" customWidth="1"/>
    <col min="14087" max="14087" width="8.7109375" style="63"/>
    <col min="14088" max="14088" width="10.140625" style="63" bestFit="1" customWidth="1"/>
    <col min="14089" max="14097" width="8.7109375" style="63"/>
    <col min="14098" max="14098" width="14.42578125" style="63" customWidth="1"/>
    <col min="14099" max="14100" width="8.7109375" style="63"/>
    <col min="14101" max="14101" width="29.7109375" style="63" bestFit="1" customWidth="1"/>
    <col min="14102" max="14102" width="8.7109375" style="63" customWidth="1"/>
    <col min="14103" max="14338" width="8.7109375" style="63"/>
    <col min="14339" max="14339" width="19.42578125" style="63" bestFit="1" customWidth="1"/>
    <col min="14340" max="14340" width="24.42578125" style="63" customWidth="1"/>
    <col min="14341" max="14341" width="26.5703125" style="63" bestFit="1" customWidth="1"/>
    <col min="14342" max="14342" width="15.42578125" style="63" customWidth="1"/>
    <col min="14343" max="14343" width="8.7109375" style="63"/>
    <col min="14344" max="14344" width="10.140625" style="63" bestFit="1" customWidth="1"/>
    <col min="14345" max="14353" width="8.7109375" style="63"/>
    <col min="14354" max="14354" width="14.42578125" style="63" customWidth="1"/>
    <col min="14355" max="14356" width="8.7109375" style="63"/>
    <col min="14357" max="14357" width="29.7109375" style="63" bestFit="1" customWidth="1"/>
    <col min="14358" max="14358" width="8.7109375" style="63" customWidth="1"/>
    <col min="14359" max="14594" width="8.7109375" style="63"/>
    <col min="14595" max="14595" width="19.42578125" style="63" bestFit="1" customWidth="1"/>
    <col min="14596" max="14596" width="24.42578125" style="63" customWidth="1"/>
    <col min="14597" max="14597" width="26.5703125" style="63" bestFit="1" customWidth="1"/>
    <col min="14598" max="14598" width="15.42578125" style="63" customWidth="1"/>
    <col min="14599" max="14599" width="8.7109375" style="63"/>
    <col min="14600" max="14600" width="10.140625" style="63" bestFit="1" customWidth="1"/>
    <col min="14601" max="14609" width="8.7109375" style="63"/>
    <col min="14610" max="14610" width="14.42578125" style="63" customWidth="1"/>
    <col min="14611" max="14612" width="8.7109375" style="63"/>
    <col min="14613" max="14613" width="29.7109375" style="63" bestFit="1" customWidth="1"/>
    <col min="14614" max="14614" width="8.7109375" style="63" customWidth="1"/>
    <col min="14615" max="14850" width="8.7109375" style="63"/>
    <col min="14851" max="14851" width="19.42578125" style="63" bestFit="1" customWidth="1"/>
    <col min="14852" max="14852" width="24.42578125" style="63" customWidth="1"/>
    <col min="14853" max="14853" width="26.5703125" style="63" bestFit="1" customWidth="1"/>
    <col min="14854" max="14854" width="15.42578125" style="63" customWidth="1"/>
    <col min="14855" max="14855" width="8.7109375" style="63"/>
    <col min="14856" max="14856" width="10.140625" style="63" bestFit="1" customWidth="1"/>
    <col min="14857" max="14865" width="8.7109375" style="63"/>
    <col min="14866" max="14866" width="14.42578125" style="63" customWidth="1"/>
    <col min="14867" max="14868" width="8.7109375" style="63"/>
    <col min="14869" max="14869" width="29.7109375" style="63" bestFit="1" customWidth="1"/>
    <col min="14870" max="14870" width="8.7109375" style="63" customWidth="1"/>
    <col min="14871" max="15106" width="8.7109375" style="63"/>
    <col min="15107" max="15107" width="19.42578125" style="63" bestFit="1" customWidth="1"/>
    <col min="15108" max="15108" width="24.42578125" style="63" customWidth="1"/>
    <col min="15109" max="15109" width="26.5703125" style="63" bestFit="1" customWidth="1"/>
    <col min="15110" max="15110" width="15.42578125" style="63" customWidth="1"/>
    <col min="15111" max="15111" width="8.7109375" style="63"/>
    <col min="15112" max="15112" width="10.140625" style="63" bestFit="1" customWidth="1"/>
    <col min="15113" max="15121" width="8.7109375" style="63"/>
    <col min="15122" max="15122" width="14.42578125" style="63" customWidth="1"/>
    <col min="15123" max="15124" width="8.7109375" style="63"/>
    <col min="15125" max="15125" width="29.7109375" style="63" bestFit="1" customWidth="1"/>
    <col min="15126" max="15126" width="8.7109375" style="63" customWidth="1"/>
    <col min="15127" max="15362" width="8.7109375" style="63"/>
    <col min="15363" max="15363" width="19.42578125" style="63" bestFit="1" customWidth="1"/>
    <col min="15364" max="15364" width="24.42578125" style="63" customWidth="1"/>
    <col min="15365" max="15365" width="26.5703125" style="63" bestFit="1" customWidth="1"/>
    <col min="15366" max="15366" width="15.42578125" style="63" customWidth="1"/>
    <col min="15367" max="15367" width="8.7109375" style="63"/>
    <col min="15368" max="15368" width="10.140625" style="63" bestFit="1" customWidth="1"/>
    <col min="15369" max="15377" width="8.7109375" style="63"/>
    <col min="15378" max="15378" width="14.42578125" style="63" customWidth="1"/>
    <col min="15379" max="15380" width="8.7109375" style="63"/>
    <col min="15381" max="15381" width="29.7109375" style="63" bestFit="1" customWidth="1"/>
    <col min="15382" max="15382" width="8.7109375" style="63" customWidth="1"/>
    <col min="15383" max="15618" width="8.7109375" style="63"/>
    <col min="15619" max="15619" width="19.42578125" style="63" bestFit="1" customWidth="1"/>
    <col min="15620" max="15620" width="24.42578125" style="63" customWidth="1"/>
    <col min="15621" max="15621" width="26.5703125" style="63" bestFit="1" customWidth="1"/>
    <col min="15622" max="15622" width="15.42578125" style="63" customWidth="1"/>
    <col min="15623" max="15623" width="8.7109375" style="63"/>
    <col min="15624" max="15624" width="10.140625" style="63" bestFit="1" customWidth="1"/>
    <col min="15625" max="15633" width="8.7109375" style="63"/>
    <col min="15634" max="15634" width="14.42578125" style="63" customWidth="1"/>
    <col min="15635" max="15636" width="8.7109375" style="63"/>
    <col min="15637" max="15637" width="29.7109375" style="63" bestFit="1" customWidth="1"/>
    <col min="15638" max="15638" width="8.7109375" style="63" customWidth="1"/>
    <col min="15639" max="15874" width="8.7109375" style="63"/>
    <col min="15875" max="15875" width="19.42578125" style="63" bestFit="1" customWidth="1"/>
    <col min="15876" max="15876" width="24.42578125" style="63" customWidth="1"/>
    <col min="15877" max="15877" width="26.5703125" style="63" bestFit="1" customWidth="1"/>
    <col min="15878" max="15878" width="15.42578125" style="63" customWidth="1"/>
    <col min="15879" max="15879" width="8.7109375" style="63"/>
    <col min="15880" max="15880" width="10.140625" style="63" bestFit="1" customWidth="1"/>
    <col min="15881" max="15889" width="8.7109375" style="63"/>
    <col min="15890" max="15890" width="14.42578125" style="63" customWidth="1"/>
    <col min="15891" max="15892" width="8.7109375" style="63"/>
    <col min="15893" max="15893" width="29.7109375" style="63" bestFit="1" customWidth="1"/>
    <col min="15894" max="15894" width="8.7109375" style="63" customWidth="1"/>
    <col min="15895" max="16130" width="8.7109375" style="63"/>
    <col min="16131" max="16131" width="19.42578125" style="63" bestFit="1" customWidth="1"/>
    <col min="16132" max="16132" width="24.42578125" style="63" customWidth="1"/>
    <col min="16133" max="16133" width="26.5703125" style="63" bestFit="1" customWidth="1"/>
    <col min="16134" max="16134" width="15.42578125" style="63" customWidth="1"/>
    <col min="16135" max="16135" width="8.7109375" style="63"/>
    <col min="16136" max="16136" width="10.140625" style="63" bestFit="1" customWidth="1"/>
    <col min="16137" max="16145" width="8.7109375" style="63"/>
    <col min="16146" max="16146" width="14.42578125" style="63" customWidth="1"/>
    <col min="16147" max="16148" width="8.7109375" style="63"/>
    <col min="16149" max="16149" width="29.7109375" style="63" bestFit="1" customWidth="1"/>
    <col min="16150" max="16150" width="8.7109375" style="63" customWidth="1"/>
    <col min="16151" max="16384" width="8.7109375" style="63"/>
  </cols>
  <sheetData>
    <row r="1" spans="1:23" ht="15.6" customHeight="1" x14ac:dyDescent="0.5">
      <c r="A1" s="79"/>
      <c r="B1" s="79"/>
      <c r="C1" s="79"/>
      <c r="D1" s="80"/>
      <c r="E1" s="80"/>
      <c r="F1" s="120"/>
      <c r="G1" s="81"/>
      <c r="H1" s="123" t="s">
        <v>0</v>
      </c>
      <c r="I1" s="82"/>
      <c r="J1" s="6"/>
      <c r="K1" s="6"/>
      <c r="L1" s="6"/>
      <c r="M1" s="6"/>
      <c r="N1" s="6"/>
      <c r="O1" s="6"/>
    </row>
    <row r="2" spans="1:23" x14ac:dyDescent="0.5">
      <c r="A2" s="112"/>
      <c r="B2" s="112"/>
      <c r="C2" s="112"/>
      <c r="D2" s="112"/>
      <c r="E2" s="112" t="s">
        <v>16</v>
      </c>
      <c r="F2" s="112"/>
      <c r="G2" s="112"/>
      <c r="H2" s="124"/>
      <c r="I2" s="112"/>
      <c r="J2" s="112"/>
      <c r="K2" s="112"/>
      <c r="L2" s="112"/>
      <c r="M2" s="112"/>
      <c r="N2" s="112"/>
      <c r="O2" s="112"/>
      <c r="P2" s="83"/>
      <c r="Q2" s="83"/>
      <c r="R2" s="99"/>
      <c r="S2" s="83"/>
    </row>
    <row r="3" spans="1:23" x14ac:dyDescent="0.5">
      <c r="A3" s="112"/>
      <c r="B3" s="112"/>
      <c r="C3" s="112"/>
      <c r="D3" s="112"/>
      <c r="E3" s="112" t="s">
        <v>50</v>
      </c>
      <c r="F3" s="112"/>
      <c r="G3" s="112"/>
      <c r="H3" s="124"/>
      <c r="I3" s="112"/>
      <c r="J3" s="112"/>
      <c r="K3" s="112"/>
      <c r="L3" s="112"/>
      <c r="M3" s="112"/>
      <c r="N3" s="112"/>
      <c r="O3" s="112"/>
      <c r="P3" s="83"/>
      <c r="Q3" s="83"/>
      <c r="R3" s="99"/>
      <c r="S3" s="83"/>
    </row>
    <row r="4" spans="1:23" x14ac:dyDescent="0.5">
      <c r="A4" s="112"/>
      <c r="B4" s="112"/>
      <c r="C4" s="112"/>
      <c r="D4" s="112"/>
      <c r="E4" s="112" t="s">
        <v>27</v>
      </c>
      <c r="F4" s="112"/>
      <c r="G4" s="112"/>
      <c r="H4" s="124"/>
      <c r="I4" s="112"/>
      <c r="J4" s="112"/>
      <c r="K4" s="112"/>
      <c r="L4" s="112"/>
      <c r="M4" s="112"/>
      <c r="N4" s="112"/>
      <c r="O4" s="112"/>
      <c r="P4" s="83"/>
      <c r="Q4" s="83"/>
      <c r="R4" s="99"/>
      <c r="S4" s="83"/>
    </row>
    <row r="5" spans="1:23" x14ac:dyDescent="0.5">
      <c r="A5" s="112"/>
      <c r="B5" s="112"/>
      <c r="C5" s="112"/>
      <c r="D5" s="112"/>
      <c r="E5" s="136" t="s">
        <v>28</v>
      </c>
      <c r="F5" s="112"/>
      <c r="G5" s="112"/>
      <c r="H5" s="124"/>
      <c r="I5" s="112"/>
      <c r="J5" s="112"/>
      <c r="K5" s="112"/>
      <c r="L5" s="112"/>
      <c r="M5" s="112"/>
      <c r="N5" s="112"/>
      <c r="O5" s="112"/>
      <c r="P5" s="83"/>
      <c r="Q5" s="83"/>
      <c r="R5" s="99"/>
      <c r="S5" s="83"/>
    </row>
    <row r="6" spans="1:23" ht="9" customHeight="1" thickBot="1" x14ac:dyDescent="0.55000000000000004">
      <c r="A6" s="112" t="s">
        <v>0</v>
      </c>
      <c r="B6" s="112"/>
      <c r="C6" s="112"/>
      <c r="D6" s="112"/>
      <c r="E6" s="112"/>
      <c r="F6" s="112"/>
      <c r="G6" s="112"/>
      <c r="H6" s="124"/>
      <c r="I6" s="112"/>
      <c r="J6" s="112"/>
      <c r="K6" s="112"/>
      <c r="L6" s="112"/>
      <c r="M6" s="112"/>
      <c r="N6" s="112"/>
      <c r="O6" s="112"/>
      <c r="P6" s="83"/>
      <c r="Q6" s="83"/>
      <c r="R6" s="99"/>
      <c r="S6" s="83"/>
    </row>
    <row r="7" spans="1:23" ht="45" customHeight="1" x14ac:dyDescent="0.5">
      <c r="A7" s="106"/>
      <c r="B7" s="103"/>
      <c r="C7" s="104" t="s">
        <v>20</v>
      </c>
      <c r="D7" s="104" t="s">
        <v>3</v>
      </c>
      <c r="E7" s="110" t="s">
        <v>4</v>
      </c>
      <c r="F7" s="114" t="s">
        <v>0</v>
      </c>
      <c r="G7" s="105"/>
      <c r="H7" s="125"/>
      <c r="I7" s="117" t="s">
        <v>8</v>
      </c>
      <c r="J7" s="118"/>
      <c r="K7" s="119"/>
      <c r="L7" s="117" t="s">
        <v>9</v>
      </c>
      <c r="M7" s="118"/>
      <c r="N7" s="119"/>
      <c r="O7" s="113" t="s">
        <v>10</v>
      </c>
      <c r="P7" s="113" t="s">
        <v>10</v>
      </c>
      <c r="Q7" s="169" t="s">
        <v>11</v>
      </c>
      <c r="R7" s="170" t="s">
        <v>15</v>
      </c>
    </row>
    <row r="8" spans="1:23" ht="91.5" customHeight="1" x14ac:dyDescent="0.5">
      <c r="A8" s="107" t="s">
        <v>12</v>
      </c>
      <c r="B8" s="108" t="s">
        <v>17</v>
      </c>
      <c r="C8" s="109"/>
      <c r="D8" s="109"/>
      <c r="E8" s="111"/>
      <c r="F8" s="115" t="s">
        <v>18</v>
      </c>
      <c r="G8" s="116" t="s">
        <v>19</v>
      </c>
      <c r="H8" s="126" t="s">
        <v>21</v>
      </c>
      <c r="I8" s="84">
        <v>1</v>
      </c>
      <c r="J8" s="85">
        <v>2</v>
      </c>
      <c r="K8" s="86">
        <v>3</v>
      </c>
      <c r="L8" s="84">
        <v>1</v>
      </c>
      <c r="M8" s="85">
        <v>2</v>
      </c>
      <c r="N8" s="86">
        <v>3</v>
      </c>
      <c r="O8" s="97" t="s">
        <v>8</v>
      </c>
      <c r="P8" s="97" t="s">
        <v>9</v>
      </c>
      <c r="Q8" s="169"/>
      <c r="R8" s="170"/>
      <c r="S8" s="63" t="s">
        <v>25</v>
      </c>
    </row>
    <row r="9" spans="1:23" x14ac:dyDescent="0.5">
      <c r="A9" s="7">
        <v>1</v>
      </c>
      <c r="B9" s="56"/>
      <c r="C9" s="20" t="str">
        <f>'Bergson 1'!C9</f>
        <v>Emily</v>
      </c>
      <c r="D9" s="20" t="str">
        <f>'Bergson 1'!D9</f>
        <v>Pickles</v>
      </c>
      <c r="E9" s="20" t="str">
        <f>'Bergson 1'!E9</f>
        <v>Yorkshire Strength</v>
      </c>
      <c r="F9" s="87"/>
      <c r="G9" s="20"/>
      <c r="H9" s="127">
        <f>'Bergson 1'!H9</f>
        <v>73.599999999999994</v>
      </c>
      <c r="I9" s="76">
        <f>'Bergson 1'!I9</f>
        <v>56</v>
      </c>
      <c r="J9" s="77">
        <f>'Bergson 1'!J9</f>
        <v>58</v>
      </c>
      <c r="K9" s="78" t="str">
        <f>'Bergson 1'!K9</f>
        <v>x62</v>
      </c>
      <c r="L9" s="76">
        <f>'Bergson 1'!L9</f>
        <v>74</v>
      </c>
      <c r="M9" s="77">
        <f>'Bergson 1'!M9</f>
        <v>76</v>
      </c>
      <c r="N9" s="78">
        <f>'Bergson 1'!N9</f>
        <v>78</v>
      </c>
      <c r="O9" s="20">
        <f>'Bergson 1'!O9</f>
        <v>58</v>
      </c>
      <c r="P9" s="20">
        <f>'Bergson 1'!P9</f>
        <v>78</v>
      </c>
      <c r="Q9" s="20">
        <f>'Bergson 1'!Q9</f>
        <v>136</v>
      </c>
      <c r="R9" s="59">
        <f>'Bergson 1'!R9</f>
        <v>174.04031190934501</v>
      </c>
    </row>
    <row r="10" spans="1:23" x14ac:dyDescent="0.5">
      <c r="A10" s="7">
        <v>2</v>
      </c>
      <c r="B10" s="8"/>
      <c r="C10" s="18" t="str">
        <f>'Bergson 1'!C25</f>
        <v>Clarrisa</v>
      </c>
      <c r="D10" s="18" t="str">
        <f>'Bergson 1'!D25</f>
        <v>Dakin</v>
      </c>
      <c r="E10" s="18" t="str">
        <f>'Bergson 1'!E25</f>
        <v>Yorkshire Strength</v>
      </c>
      <c r="F10" s="121"/>
      <c r="G10" s="18"/>
      <c r="H10" s="128">
        <f>'Bergson 1'!H25</f>
        <v>58.6</v>
      </c>
      <c r="I10" s="18" t="str">
        <f>'Bergson 1'!I25</f>
        <v>x43</v>
      </c>
      <c r="J10" s="18">
        <f>'Bergson 1'!J25</f>
        <v>43</v>
      </c>
      <c r="K10" s="18" t="str">
        <f>'Bergson 1'!K25</f>
        <v>x46</v>
      </c>
      <c r="L10" s="76" t="str">
        <f>'Bergson 1'!L25</f>
        <v>x58</v>
      </c>
      <c r="M10" s="77">
        <f>'Bergson 1'!M25</f>
        <v>58</v>
      </c>
      <c r="N10" s="78" t="str">
        <f>'Bergson 1'!N25</f>
        <v>x61</v>
      </c>
      <c r="O10" s="18">
        <f>'Bergson 1'!O25</f>
        <v>43</v>
      </c>
      <c r="P10" s="18">
        <f>'Bergson 1'!P25</f>
        <v>58</v>
      </c>
      <c r="Q10" s="18">
        <f>'Bergson 1'!Q25</f>
        <v>101</v>
      </c>
      <c r="R10" s="59">
        <f>'Bergson 1'!R25</f>
        <v>149.61668611210047</v>
      </c>
      <c r="W10" s="13"/>
    </row>
    <row r="11" spans="1:23" x14ac:dyDescent="0.5">
      <c r="A11" s="43">
        <v>3</v>
      </c>
      <c r="B11" s="24"/>
      <c r="C11" s="48" t="str">
        <f>'Bergson 1'!C41</f>
        <v>Ashuna</v>
      </c>
      <c r="D11" s="48" t="str">
        <f>'Bergson 1'!D41</f>
        <v>Green</v>
      </c>
      <c r="E11" s="48" t="str">
        <f>'Bergson 1'!E41</f>
        <v>Yorkshire Strength</v>
      </c>
      <c r="F11" s="69"/>
      <c r="G11" s="48"/>
      <c r="H11" s="129">
        <f>'Bergson 1'!H41</f>
        <v>56.4</v>
      </c>
      <c r="I11" s="76">
        <f>'Bergson 1'!I41</f>
        <v>50</v>
      </c>
      <c r="J11" s="77" t="str">
        <f>'Bergson 1'!J41</f>
        <v>x53</v>
      </c>
      <c r="K11" s="78">
        <f>'Bergson 1'!K41</f>
        <v>53</v>
      </c>
      <c r="L11" s="76">
        <f>'Bergson 1'!L41</f>
        <v>60</v>
      </c>
      <c r="M11" s="77">
        <f>'Bergson 1'!M41</f>
        <v>64</v>
      </c>
      <c r="N11" s="78">
        <f>'Bergson 1'!N41</f>
        <v>69</v>
      </c>
      <c r="O11" s="48">
        <f>'Bergson 1'!O41</f>
        <v>53</v>
      </c>
      <c r="P11" s="48">
        <f>'Bergson 1'!P41</f>
        <v>69</v>
      </c>
      <c r="Q11" s="48">
        <f>'Bergson 1'!Q41</f>
        <v>122</v>
      </c>
      <c r="R11" s="59">
        <f>'Bergson 1'!R41</f>
        <v>185.8371453286463</v>
      </c>
      <c r="W11" s="13"/>
    </row>
    <row r="12" spans="1:23" x14ac:dyDescent="0.5">
      <c r="A12" s="88"/>
      <c r="B12" s="26"/>
      <c r="C12" s="48"/>
      <c r="D12" s="48"/>
      <c r="E12" s="48"/>
      <c r="F12" s="69"/>
      <c r="G12" s="48"/>
      <c r="H12" s="129"/>
      <c r="I12" s="76"/>
      <c r="J12" s="77"/>
      <c r="K12" s="78"/>
      <c r="L12" s="76"/>
      <c r="M12" s="77"/>
      <c r="N12" s="78"/>
      <c r="O12" s="48"/>
      <c r="P12" s="48"/>
      <c r="Q12" s="48">
        <f>SUM(Q9:Q11)</f>
        <v>359</v>
      </c>
      <c r="R12" s="59">
        <f>+SUM(R9:R11)</f>
        <v>509.4941433500918</v>
      </c>
      <c r="W12" s="13"/>
    </row>
    <row r="13" spans="1:23" x14ac:dyDescent="0.5">
      <c r="A13" s="88"/>
      <c r="B13" s="26"/>
      <c r="C13" s="48"/>
      <c r="D13" s="48"/>
      <c r="E13" s="48"/>
      <c r="F13" s="69"/>
      <c r="G13" s="48"/>
      <c r="H13" s="129"/>
      <c r="I13" s="76"/>
      <c r="J13" s="77"/>
      <c r="K13" s="78"/>
      <c r="L13" s="76"/>
      <c r="M13" s="77"/>
      <c r="N13" s="78"/>
      <c r="O13" s="48"/>
      <c r="P13" s="48"/>
      <c r="Q13" s="48"/>
      <c r="R13" s="59"/>
      <c r="W13" s="13"/>
    </row>
    <row r="14" spans="1:23" s="3" customFormat="1" ht="27" customHeight="1" x14ac:dyDescent="0.5">
      <c r="A14" s="45">
        <v>1</v>
      </c>
      <c r="B14" s="8"/>
      <c r="C14" s="17" t="str">
        <f>'Bergson 1'!C10</f>
        <v>Ruta</v>
      </c>
      <c r="D14" s="17" t="str">
        <f>'Bergson 1'!D10</f>
        <v>Lendratine</v>
      </c>
      <c r="E14" s="17" t="str">
        <f>'Bergson 1'!E10</f>
        <v>Yorkshire Strength</v>
      </c>
      <c r="F14" s="89"/>
      <c r="G14" s="17"/>
      <c r="H14" s="130">
        <f>'Bergson 1'!H10</f>
        <v>71.599999999999994</v>
      </c>
      <c r="I14" s="76">
        <f>'Bergson 1'!I10</f>
        <v>70</v>
      </c>
      <c r="J14" s="77">
        <f>'Bergson 1'!J10</f>
        <v>75</v>
      </c>
      <c r="K14" s="78" t="str">
        <f>'Bergson 1'!K10</f>
        <v>x80</v>
      </c>
      <c r="L14" s="76">
        <f>'Bergson 1'!L10</f>
        <v>95</v>
      </c>
      <c r="M14" s="77">
        <f>'Bergson 1'!M10</f>
        <v>102</v>
      </c>
      <c r="N14" s="78" t="str">
        <f>'Bergson 1'!N10</f>
        <v>x106</v>
      </c>
      <c r="O14" s="17">
        <f>'Bergson 1'!O10</f>
        <v>75</v>
      </c>
      <c r="P14" s="17">
        <f>'Bergson 1'!P10</f>
        <v>102</v>
      </c>
      <c r="Q14" s="17">
        <f>'Bergson 1'!Q10</f>
        <v>177</v>
      </c>
      <c r="R14" s="59">
        <f>'Bergson 1'!R10</f>
        <v>230.13519154593061</v>
      </c>
    </row>
    <row r="15" spans="1:23" s="3" customFormat="1" ht="27" customHeight="1" x14ac:dyDescent="0.5">
      <c r="A15" s="45">
        <v>2</v>
      </c>
      <c r="B15" s="24"/>
      <c r="C15" s="19" t="str">
        <f>'Bergson 1'!C26</f>
        <v>Belle</v>
      </c>
      <c r="D15" s="19" t="str">
        <f>'Bergson 1'!D26</f>
        <v>Needham</v>
      </c>
      <c r="E15" s="19" t="str">
        <f>'Bergson 1'!E26</f>
        <v>Yorkshire Strength</v>
      </c>
      <c r="F15" s="90"/>
      <c r="G15" s="19"/>
      <c r="H15" s="131">
        <f>'Bergson 1'!H26</f>
        <v>79.2</v>
      </c>
      <c r="I15" s="76">
        <f>'Bergson 1'!I26</f>
        <v>63</v>
      </c>
      <c r="J15" s="77" t="str">
        <f>'Bergson 1'!J26</f>
        <v>x67</v>
      </c>
      <c r="K15" s="78">
        <f>'Bergson 1'!K26</f>
        <v>67</v>
      </c>
      <c r="L15" s="76">
        <f>'Bergson 1'!L26</f>
        <v>88</v>
      </c>
      <c r="M15" s="77" t="str">
        <f>'Bergson 1'!M26</f>
        <v>x92</v>
      </c>
      <c r="N15" s="78" t="str">
        <f>'Bergson 1'!N26</f>
        <v>x92</v>
      </c>
      <c r="O15" s="19">
        <f>'Bergson 1'!O26</f>
        <v>67</v>
      </c>
      <c r="P15" s="19">
        <f>'Bergson 1'!P26</f>
        <v>88</v>
      </c>
      <c r="Q15" s="19">
        <f>'Bergson 1'!Q26</f>
        <v>155</v>
      </c>
      <c r="R15" s="59">
        <f>'Bergson 1'!R26</f>
        <v>190.60260928067234</v>
      </c>
      <c r="S15" s="3">
        <v>1</v>
      </c>
    </row>
    <row r="16" spans="1:23" s="3" customFormat="1" ht="27" customHeight="1" x14ac:dyDescent="0.5">
      <c r="A16" s="45">
        <v>3</v>
      </c>
      <c r="B16" s="51"/>
      <c r="C16" s="91" t="str">
        <f>'Bergson 1'!C42</f>
        <v>Annabelle</v>
      </c>
      <c r="D16" s="91" t="str">
        <f>'Bergson 1'!D42</f>
        <v>Petitt</v>
      </c>
      <c r="E16" s="91" t="str">
        <f>'Bergson 1'!E42</f>
        <v>Yorkshire Strength</v>
      </c>
      <c r="F16" s="92"/>
      <c r="G16" s="91"/>
      <c r="H16" s="132">
        <f>'Bergson 1'!H42</f>
        <v>63.8</v>
      </c>
      <c r="I16" s="76">
        <f>'Bergson 1'!I42</f>
        <v>63</v>
      </c>
      <c r="J16" s="77" t="str">
        <f>'Bergson 1'!J42</f>
        <v>x67</v>
      </c>
      <c r="K16" s="78" t="str">
        <f>'Bergson 1'!K42</f>
        <v>x67</v>
      </c>
      <c r="L16" s="76">
        <f>'Bergson 1'!L42</f>
        <v>83</v>
      </c>
      <c r="M16" s="77">
        <f>'Bergson 1'!M42</f>
        <v>86</v>
      </c>
      <c r="N16" s="78">
        <f>'Bergson 1'!N42</f>
        <v>89</v>
      </c>
      <c r="O16" s="91">
        <f>'Bergson 1'!O42</f>
        <v>63</v>
      </c>
      <c r="P16" s="91">
        <f>'Bergson 1'!P42</f>
        <v>89</v>
      </c>
      <c r="Q16" s="91">
        <f>'Bergson 1'!Q42</f>
        <v>152</v>
      </c>
      <c r="R16" s="59">
        <f>'Bergson 1'!R42</f>
        <v>212.36051651038841</v>
      </c>
    </row>
    <row r="17" spans="1:19" s="3" customFormat="1" ht="27" customHeight="1" x14ac:dyDescent="0.5">
      <c r="A17" s="45"/>
      <c r="B17" s="51"/>
      <c r="C17" s="11"/>
      <c r="D17" s="11"/>
      <c r="E17" s="45"/>
      <c r="F17" s="92"/>
      <c r="G17" s="91"/>
      <c r="H17" s="132"/>
      <c r="I17" s="76"/>
      <c r="J17" s="77"/>
      <c r="K17" s="78"/>
      <c r="L17" s="76"/>
      <c r="M17" s="77"/>
      <c r="N17" s="78"/>
      <c r="O17" s="91"/>
      <c r="P17" s="91"/>
      <c r="Q17" s="91">
        <f>SUM(Q14:Q16)</f>
        <v>484</v>
      </c>
      <c r="R17" s="59">
        <f>SUM(R14:R16)</f>
        <v>633.09831733699139</v>
      </c>
    </row>
    <row r="18" spans="1:19" s="3" customFormat="1" ht="27" customHeight="1" x14ac:dyDescent="0.5">
      <c r="A18" s="45"/>
      <c r="B18" s="51"/>
      <c r="C18" s="11"/>
      <c r="D18" s="11"/>
      <c r="E18" s="11"/>
      <c r="F18" s="92"/>
      <c r="G18" s="91"/>
      <c r="H18" s="132"/>
      <c r="I18" s="76"/>
      <c r="J18" s="77"/>
      <c r="K18" s="78"/>
      <c r="L18" s="76"/>
      <c r="M18" s="77"/>
      <c r="N18" s="78"/>
      <c r="O18" s="91"/>
      <c r="P18" s="91"/>
      <c r="Q18" s="91"/>
      <c r="R18" s="59"/>
    </row>
    <row r="19" spans="1:19" s="3" customFormat="1" ht="27" customHeight="1" x14ac:dyDescent="0.5">
      <c r="A19" s="45">
        <v>1</v>
      </c>
      <c r="B19" s="51"/>
      <c r="C19" s="54" t="str">
        <f>'Bergson 1'!C11</f>
        <v>Jessica</v>
      </c>
      <c r="D19" s="54" t="str">
        <f>'Bergson 1'!D11</f>
        <v>Entwhistle</v>
      </c>
      <c r="E19" s="54" t="str">
        <f>'Bergson 1'!E11</f>
        <v>CFT</v>
      </c>
      <c r="F19" s="90"/>
      <c r="G19" s="102"/>
      <c r="H19" s="131">
        <f>'Bergson 1'!H11</f>
        <v>64</v>
      </c>
      <c r="I19" s="76" t="str">
        <f>'Bergson 1'!I11</f>
        <v>x55</v>
      </c>
      <c r="J19" s="77">
        <f>'Bergson 1'!J11</f>
        <v>55</v>
      </c>
      <c r="K19" s="78" t="str">
        <f>'Bergson 1'!K11</f>
        <v>x58</v>
      </c>
      <c r="L19" s="76" t="str">
        <f>'Bergson 1'!L11</f>
        <v>x83</v>
      </c>
      <c r="M19" s="77">
        <f>'Bergson 1'!M11</f>
        <v>83</v>
      </c>
      <c r="N19" s="78" t="str">
        <f>'Bergson 1'!N11</f>
        <v>x85</v>
      </c>
      <c r="O19" s="19">
        <f>'Bergson 1'!O11</f>
        <v>55</v>
      </c>
      <c r="P19" s="19">
        <f>'Bergson 1'!P11</f>
        <v>83</v>
      </c>
      <c r="Q19" s="19">
        <f>'Bergson 1'!Q11</f>
        <v>138</v>
      </c>
      <c r="R19" s="59">
        <f>'Bergson 1'!R11</f>
        <v>192.40319076932872</v>
      </c>
    </row>
    <row r="20" spans="1:19" s="3" customFormat="1" ht="27" customHeight="1" x14ac:dyDescent="0.5">
      <c r="A20" s="45">
        <v>2</v>
      </c>
      <c r="B20" s="51"/>
      <c r="C20" s="54" t="str">
        <f>'Bergson 1'!C27</f>
        <v>Kat</v>
      </c>
      <c r="D20" s="54" t="str">
        <f>'Bergson 1'!D27</f>
        <v>Sanger</v>
      </c>
      <c r="E20" s="54" t="str">
        <f>'Bergson 1'!E27</f>
        <v>CFT</v>
      </c>
      <c r="F20" s="90"/>
      <c r="G20" s="102"/>
      <c r="H20" s="131">
        <f>'Bergson 1'!H27</f>
        <v>69.599999999999994</v>
      </c>
      <c r="I20" s="76">
        <f>'Bergson 1'!I27</f>
        <v>68</v>
      </c>
      <c r="J20" s="77">
        <f>'Bergson 1'!J27</f>
        <v>72</v>
      </c>
      <c r="K20" s="78" t="str">
        <f>'Bergson 1'!K27</f>
        <v>x75</v>
      </c>
      <c r="L20" s="76">
        <f>'Bergson 1'!L27</f>
        <v>92</v>
      </c>
      <c r="M20" s="77">
        <f>'Bergson 1'!M27</f>
        <v>96</v>
      </c>
      <c r="N20" s="78" t="str">
        <f>'Bergson 1'!N27</f>
        <v>x100</v>
      </c>
      <c r="O20" s="19">
        <f>'Bergson 1'!O27</f>
        <v>72</v>
      </c>
      <c r="P20" s="19">
        <f>'Bergson 1'!P27</f>
        <v>96</v>
      </c>
      <c r="Q20" s="19">
        <f>'Bergson 1'!Q27</f>
        <v>168</v>
      </c>
      <c r="R20" s="59">
        <f>'Bergson 1'!R27</f>
        <v>222.14567429310313</v>
      </c>
      <c r="S20" s="3">
        <v>2</v>
      </c>
    </row>
    <row r="21" spans="1:19" s="3" customFormat="1" ht="27" customHeight="1" x14ac:dyDescent="0.5">
      <c r="A21" s="45">
        <v>3</v>
      </c>
      <c r="B21" s="51"/>
      <c r="C21" s="54" t="str">
        <f>'Bergson 1'!C43</f>
        <v>Charlotte</v>
      </c>
      <c r="D21" s="54" t="str">
        <f>'Bergson 1'!D43</f>
        <v>Dinsdale</v>
      </c>
      <c r="E21" s="54" t="str">
        <f>'Bergson 1'!E43</f>
        <v>CFT</v>
      </c>
      <c r="F21" s="90"/>
      <c r="G21" s="102"/>
      <c r="H21" s="131">
        <f>'Bergson 1'!H43</f>
        <v>87.8</v>
      </c>
      <c r="I21" s="76">
        <f>'Bergson 1'!I43</f>
        <v>65</v>
      </c>
      <c r="J21" s="77">
        <f>'Bergson 1'!J43</f>
        <v>69</v>
      </c>
      <c r="K21" s="78">
        <f>'Bergson 1'!K43</f>
        <v>73</v>
      </c>
      <c r="L21" s="76">
        <f>'Bergson 1'!L43</f>
        <v>85</v>
      </c>
      <c r="M21" s="77">
        <f>'Bergson 1'!M43</f>
        <v>90</v>
      </c>
      <c r="N21" s="78" t="str">
        <f>'Bergson 1'!N43</f>
        <v>x97</v>
      </c>
      <c r="O21" s="19">
        <f>'Bergson 1'!O43</f>
        <v>73</v>
      </c>
      <c r="P21" s="19">
        <f>'Bergson 1'!P43</f>
        <v>90</v>
      </c>
      <c r="Q21" s="19">
        <f>'Bergson 1'!Q43</f>
        <v>163</v>
      </c>
      <c r="R21" s="59">
        <f>'Bergson 1'!R43</f>
        <v>190.64488526935702</v>
      </c>
    </row>
    <row r="22" spans="1:19" s="3" customFormat="1" ht="27" customHeight="1" x14ac:dyDescent="0.5">
      <c r="A22" s="45"/>
      <c r="B22" s="51"/>
      <c r="C22" s="54"/>
      <c r="D22" s="54"/>
      <c r="E22" s="54"/>
      <c r="F22" s="90"/>
      <c r="G22" s="19"/>
      <c r="H22" s="131"/>
      <c r="I22" s="76"/>
      <c r="J22" s="77"/>
      <c r="K22" s="78"/>
      <c r="L22" s="76"/>
      <c r="M22" s="77"/>
      <c r="N22" s="78"/>
      <c r="O22" s="19"/>
      <c r="P22" s="19"/>
      <c r="Q22" s="19">
        <f>SUM(Q19:Q21)</f>
        <v>469</v>
      </c>
      <c r="R22" s="59">
        <f>SUM(R19:R21)</f>
        <v>605.19375033178881</v>
      </c>
    </row>
    <row r="23" spans="1:19" s="3" customFormat="1" ht="27" customHeight="1" x14ac:dyDescent="0.5">
      <c r="A23" s="45"/>
      <c r="B23" s="51"/>
      <c r="C23" s="54"/>
      <c r="D23" s="54"/>
      <c r="E23" s="54"/>
      <c r="F23" s="90"/>
      <c r="G23" s="19"/>
      <c r="H23" s="131"/>
      <c r="I23" s="76"/>
      <c r="J23" s="77"/>
      <c r="K23" s="78"/>
      <c r="L23" s="76"/>
      <c r="M23" s="77"/>
      <c r="N23" s="78"/>
      <c r="O23" s="19"/>
      <c r="P23" s="19"/>
      <c r="Q23" s="19"/>
      <c r="R23" s="59"/>
    </row>
    <row r="24" spans="1:19" s="3" customFormat="1" ht="27" customHeight="1" x14ac:dyDescent="0.5">
      <c r="A24" s="45">
        <v>1</v>
      </c>
      <c r="B24" s="51"/>
      <c r="C24" s="54" t="str">
        <f>'Bergson 1'!C12</f>
        <v>Erin</v>
      </c>
      <c r="D24" s="54" t="str">
        <f>'Bergson 1'!D12</f>
        <v>Quinn</v>
      </c>
      <c r="E24" s="54" t="str">
        <f>'Bergson 1'!E12</f>
        <v>Northumbria University</v>
      </c>
      <c r="F24" s="90"/>
      <c r="G24" s="19"/>
      <c r="H24" s="131">
        <f>'Bergson 1'!H12</f>
        <v>114.8</v>
      </c>
      <c r="I24" s="76" t="str">
        <f>'Bergson 1'!I12</f>
        <v>x65</v>
      </c>
      <c r="J24" s="77">
        <f>'Bergson 1'!J12</f>
        <v>65</v>
      </c>
      <c r="K24" s="78" t="str">
        <f>'Bergson 1'!K12</f>
        <v>x70</v>
      </c>
      <c r="L24" s="76">
        <f>'Bergson 1'!L12</f>
        <v>75</v>
      </c>
      <c r="M24" s="77" t="str">
        <f>'Bergson 1'!M12</f>
        <v>x80</v>
      </c>
      <c r="N24" s="78" t="str">
        <f>'Bergson 1'!N12</f>
        <v>x80</v>
      </c>
      <c r="O24" s="19">
        <f>'Bergson 1'!O12</f>
        <v>65</v>
      </c>
      <c r="P24" s="19">
        <f>'Bergson 1'!P12</f>
        <v>75</v>
      </c>
      <c r="Q24" s="19">
        <f>'Bergson 1'!Q12</f>
        <v>140</v>
      </c>
      <c r="R24" s="59">
        <f>'Bergson 1'!R12</f>
        <v>148.48556080518375</v>
      </c>
    </row>
    <row r="25" spans="1:19" s="3" customFormat="1" ht="27" customHeight="1" x14ac:dyDescent="0.5">
      <c r="A25" s="45">
        <v>2</v>
      </c>
      <c r="B25" s="51"/>
      <c r="C25" s="54" t="str">
        <f>'Bergson 1'!C28</f>
        <v>Kiana</v>
      </c>
      <c r="D25" s="54" t="str">
        <f>'Bergson 1'!D28</f>
        <v>Wilson</v>
      </c>
      <c r="E25" s="54" t="str">
        <f>'Bergson 1'!E28</f>
        <v>Northumbria University</v>
      </c>
      <c r="F25" s="90"/>
      <c r="G25" s="102"/>
      <c r="H25" s="131">
        <f>'Bergson 1'!H28</f>
        <v>62.2</v>
      </c>
      <c r="I25" s="76">
        <f>'Bergson 1'!I28</f>
        <v>37</v>
      </c>
      <c r="J25" s="77">
        <f>'Bergson 1'!J28</f>
        <v>40</v>
      </c>
      <c r="K25" s="78" t="str">
        <f>'Bergson 1'!K28</f>
        <v>x43</v>
      </c>
      <c r="L25" s="76">
        <f>'Bergson 1'!L28</f>
        <v>58</v>
      </c>
      <c r="M25" s="77" t="str">
        <f>'Bergson 1'!M28</f>
        <v>x60</v>
      </c>
      <c r="N25" s="78">
        <f>'Bergson 1'!N28</f>
        <v>60</v>
      </c>
      <c r="O25" s="19">
        <f>'Bergson 1'!O28</f>
        <v>40</v>
      </c>
      <c r="P25" s="19">
        <f>'Bergson 1'!P28</f>
        <v>60</v>
      </c>
      <c r="Q25" s="19">
        <f>'Bergson 1'!Q28</f>
        <v>100</v>
      </c>
      <c r="R25" s="59">
        <f>'Bergson 1'!R28</f>
        <v>142.10581760747354</v>
      </c>
    </row>
    <row r="26" spans="1:19" s="3" customFormat="1" ht="27" customHeight="1" x14ac:dyDescent="0.5">
      <c r="A26" s="45">
        <v>3</v>
      </c>
      <c r="B26" s="51"/>
      <c r="C26" s="54" t="str">
        <f>'Bergson 1'!C44</f>
        <v>Daisy</v>
      </c>
      <c r="D26" s="54" t="str">
        <f>'Bergson 1'!D44</f>
        <v>Ghezaiel</v>
      </c>
      <c r="E26" s="54" t="str">
        <f>'Bergson 1'!E44</f>
        <v>Northumbria University</v>
      </c>
      <c r="F26" s="90"/>
      <c r="G26" s="102"/>
      <c r="H26" s="131">
        <f>'Bergson 1'!H44</f>
        <v>74.8</v>
      </c>
      <c r="I26" s="76">
        <f>'Bergson 1'!I44</f>
        <v>40</v>
      </c>
      <c r="J26" s="77">
        <f>'Bergson 1'!J44</f>
        <v>44</v>
      </c>
      <c r="K26" s="78">
        <f>'Bergson 1'!K44</f>
        <v>48</v>
      </c>
      <c r="L26" s="76">
        <f>'Bergson 1'!L44</f>
        <v>50</v>
      </c>
      <c r="M26" s="77">
        <f>'Bergson 1'!M44</f>
        <v>55</v>
      </c>
      <c r="N26" s="78" t="str">
        <f>'Bergson 1'!N44</f>
        <v>x60</v>
      </c>
      <c r="O26" s="19">
        <f>'Bergson 1'!O44</f>
        <v>48</v>
      </c>
      <c r="P26" s="19">
        <f>'Bergson 1'!P44</f>
        <v>55</v>
      </c>
      <c r="Q26" s="19">
        <f>'Bergson 1'!Q44</f>
        <v>103</v>
      </c>
      <c r="R26" s="59">
        <f>'Bergson 1'!R44</f>
        <v>131.8847808054492</v>
      </c>
    </row>
    <row r="27" spans="1:19" s="3" customFormat="1" ht="27" customHeight="1" x14ac:dyDescent="0.5">
      <c r="A27" s="45"/>
      <c r="B27" s="51"/>
      <c r="C27" s="54"/>
      <c r="D27" s="54"/>
      <c r="E27" s="54"/>
      <c r="F27" s="90"/>
      <c r="G27" s="19"/>
      <c r="H27" s="131"/>
      <c r="I27" s="76"/>
      <c r="J27" s="77"/>
      <c r="K27" s="78"/>
      <c r="L27" s="76"/>
      <c r="M27" s="77"/>
      <c r="N27" s="78"/>
      <c r="O27" s="19"/>
      <c r="P27" s="19"/>
      <c r="Q27" s="19">
        <f>SUM(Q24:Q26)</f>
        <v>343</v>
      </c>
      <c r="R27" s="59">
        <f>SUM(R24:R26)</f>
        <v>422.47615921810643</v>
      </c>
    </row>
    <row r="28" spans="1:19" s="3" customFormat="1" ht="27" customHeight="1" x14ac:dyDescent="0.5">
      <c r="A28" s="45"/>
      <c r="B28" s="51"/>
      <c r="C28" s="54"/>
      <c r="D28" s="54"/>
      <c r="E28" s="54"/>
      <c r="F28" s="90"/>
      <c r="G28" s="19"/>
      <c r="H28" s="131"/>
      <c r="I28" s="76"/>
      <c r="J28" s="77"/>
      <c r="K28" s="78"/>
      <c r="L28" s="76"/>
      <c r="M28" s="77"/>
      <c r="N28" s="78"/>
      <c r="O28" s="19"/>
      <c r="P28" s="19"/>
      <c r="Q28" s="19"/>
      <c r="R28" s="59"/>
    </row>
    <row r="29" spans="1:19" s="3" customFormat="1" ht="27" customHeight="1" x14ac:dyDescent="0.5">
      <c r="A29" s="45">
        <v>1</v>
      </c>
      <c r="B29" s="51"/>
      <c r="C29" s="54" t="str">
        <f>'Bergson 1'!C13</f>
        <v>Emily</v>
      </c>
      <c r="D29" s="54" t="str">
        <f>'Bergson 1'!D13</f>
        <v>Barber</v>
      </c>
      <c r="E29" s="54" t="str">
        <f>'Bergson 1'!E13</f>
        <v>Yorkshire Strength</v>
      </c>
      <c r="F29" s="90"/>
      <c r="G29" s="102"/>
      <c r="H29" s="131">
        <f>'Bergson 1'!H13</f>
        <v>76</v>
      </c>
      <c r="I29" s="76">
        <f>'Bergson 1'!I13</f>
        <v>57</v>
      </c>
      <c r="J29" s="77" t="str">
        <f>'Bergson 1'!J13</f>
        <v>x61</v>
      </c>
      <c r="K29" s="78">
        <f>'Bergson 1'!K13</f>
        <v>61</v>
      </c>
      <c r="L29" s="76">
        <f>'Bergson 1'!L13</f>
        <v>67</v>
      </c>
      <c r="M29" s="77">
        <f>'Bergson 1'!M13</f>
        <v>70</v>
      </c>
      <c r="N29" s="78">
        <f>'Bergson 1'!N13</f>
        <v>73</v>
      </c>
      <c r="O29" s="19">
        <f>'Bergson 1'!O13</f>
        <v>61</v>
      </c>
      <c r="P29" s="19">
        <f>'Bergson 1'!P13</f>
        <v>73</v>
      </c>
      <c r="Q29" s="19">
        <f>'Bergson 1'!Q13</f>
        <v>134</v>
      </c>
      <c r="R29" s="59">
        <f>'Bergson 1'!R13</f>
        <v>168.44257489080897</v>
      </c>
    </row>
    <row r="30" spans="1:19" s="3" customFormat="1" ht="27" customHeight="1" x14ac:dyDescent="0.5">
      <c r="A30" s="45">
        <v>2</v>
      </c>
      <c r="B30" s="51"/>
      <c r="C30" s="54" t="str">
        <f>'Bergson 1'!C29</f>
        <v>Teo</v>
      </c>
      <c r="D30" s="54" t="str">
        <f>'Bergson 1'!D29</f>
        <v>Hristova</v>
      </c>
      <c r="E30" s="54" t="str">
        <f>'Bergson 1'!E29</f>
        <v>Yorkshire Strength</v>
      </c>
      <c r="F30" s="90"/>
      <c r="G30" s="102"/>
      <c r="H30" s="131">
        <f>'Bergson 1'!H29</f>
        <v>75.400000000000006</v>
      </c>
      <c r="I30" s="76">
        <f>'Bergson 1'!I29</f>
        <v>40</v>
      </c>
      <c r="J30" s="77">
        <f>'Bergson 1'!J29</f>
        <v>43</v>
      </c>
      <c r="K30" s="78" t="str">
        <f>'Bergson 1'!K29</f>
        <v>x46</v>
      </c>
      <c r="L30" s="76">
        <f>'Bergson 1'!L29</f>
        <v>50</v>
      </c>
      <c r="M30" s="77">
        <f>'Bergson 1'!M29</f>
        <v>54</v>
      </c>
      <c r="N30" s="78">
        <f>'Bergson 1'!N29</f>
        <v>59</v>
      </c>
      <c r="O30" s="19">
        <f>'Bergson 1'!O29</f>
        <v>43</v>
      </c>
      <c r="P30" s="19">
        <f>'Bergson 1'!P29</f>
        <v>59</v>
      </c>
      <c r="Q30" s="19">
        <f>'Bergson 1'!Q29</f>
        <v>102</v>
      </c>
      <c r="R30" s="59">
        <f>'Bergson 1'!R29</f>
        <v>128.776856883872</v>
      </c>
    </row>
    <row r="31" spans="1:19" s="3" customFormat="1" ht="27" customHeight="1" x14ac:dyDescent="0.5">
      <c r="A31" s="45">
        <v>3</v>
      </c>
      <c r="B31" s="51"/>
      <c r="C31" s="54" t="str">
        <f>'Bergson 1'!C45</f>
        <v>Chelsea</v>
      </c>
      <c r="D31" s="54" t="str">
        <f>'Bergson 1'!D45</f>
        <v>Sidaway</v>
      </c>
      <c r="E31" s="54" t="str">
        <f>'Bergson 1'!E45</f>
        <v>Yorkshire Strength</v>
      </c>
      <c r="F31" s="90"/>
      <c r="G31" s="102"/>
      <c r="H31" s="131">
        <f>'Bergson 1'!H45</f>
        <v>72.8</v>
      </c>
      <c r="I31" s="76">
        <f>'Bergson 1'!I45</f>
        <v>49</v>
      </c>
      <c r="J31" s="77">
        <f>'Bergson 1'!J45</f>
        <v>52</v>
      </c>
      <c r="K31" s="78" t="str">
        <f>'Bergson 1'!K45</f>
        <v>x55</v>
      </c>
      <c r="L31" s="76" t="str">
        <f>'Bergson 1'!L45</f>
        <v>x55</v>
      </c>
      <c r="M31" s="77">
        <f>'Bergson 1'!M45</f>
        <v>55</v>
      </c>
      <c r="N31" s="78">
        <f>'Bergson 1'!N45</f>
        <v>59</v>
      </c>
      <c r="O31" s="19">
        <f>'Bergson 1'!O45</f>
        <v>52</v>
      </c>
      <c r="P31" s="19">
        <f>'Bergson 1'!P45</f>
        <v>59</v>
      </c>
      <c r="Q31" s="19">
        <f>'Bergson 1'!Q45</f>
        <v>111</v>
      </c>
      <c r="R31" s="59">
        <f>'Bergson 1'!R45</f>
        <v>144.43250653222466</v>
      </c>
    </row>
    <row r="32" spans="1:19" s="3" customFormat="1" ht="27" customHeight="1" x14ac:dyDescent="0.5">
      <c r="A32" s="45"/>
      <c r="B32" s="51"/>
      <c r="C32" s="54"/>
      <c r="D32" s="54"/>
      <c r="E32" s="54"/>
      <c r="F32" s="90"/>
      <c r="G32" s="19"/>
      <c r="H32" s="131"/>
      <c r="I32" s="76"/>
      <c r="J32" s="77"/>
      <c r="K32" s="78"/>
      <c r="L32" s="76"/>
      <c r="M32" s="77"/>
      <c r="N32" s="78"/>
      <c r="O32" s="19"/>
      <c r="P32" s="19"/>
      <c r="Q32" s="19">
        <f>SUM(Q29:Q31)</f>
        <v>347</v>
      </c>
      <c r="R32" s="59">
        <f>SUM(R29:R31)</f>
        <v>441.65193830690566</v>
      </c>
    </row>
    <row r="33" spans="1:19" s="3" customFormat="1" ht="27" customHeight="1" x14ac:dyDescent="0.5">
      <c r="A33" s="45"/>
      <c r="B33" s="51"/>
      <c r="C33" s="54"/>
      <c r="D33" s="54"/>
      <c r="E33" s="54"/>
      <c r="F33" s="90"/>
      <c r="G33" s="19"/>
      <c r="H33" s="131"/>
      <c r="I33" s="76"/>
      <c r="J33" s="77"/>
      <c r="K33" s="78"/>
      <c r="L33" s="76"/>
      <c r="M33" s="77"/>
      <c r="N33" s="78"/>
      <c r="O33" s="19"/>
      <c r="P33" s="19"/>
      <c r="Q33" s="19"/>
      <c r="R33" s="59"/>
    </row>
    <row r="34" spans="1:19" s="3" customFormat="1" ht="27" customHeight="1" x14ac:dyDescent="0.5">
      <c r="A34" s="45">
        <v>1</v>
      </c>
      <c r="B34" s="51"/>
      <c r="C34" s="54" t="str">
        <f>'Bergson 1'!C14</f>
        <v>Paige</v>
      </c>
      <c r="D34" s="54" t="str">
        <f>'Bergson 1'!D14</f>
        <v>Sellers</v>
      </c>
      <c r="E34" s="54" t="str">
        <f>'Bergson 1'!E14</f>
        <v>North Tyneside Barbells</v>
      </c>
      <c r="F34" s="41"/>
      <c r="G34" s="101"/>
      <c r="H34" s="131">
        <f>'Bergson 1'!H14</f>
        <v>70.599999999999994</v>
      </c>
      <c r="I34" s="76">
        <f>'Bergson 1'!I14</f>
        <v>60</v>
      </c>
      <c r="J34" s="77">
        <f>'Bergson 1'!J14</f>
        <v>63</v>
      </c>
      <c r="K34" s="78" t="str">
        <f>'Bergson 1'!K14</f>
        <v>x67</v>
      </c>
      <c r="L34" s="76">
        <f>'Bergson 1'!L14</f>
        <v>75</v>
      </c>
      <c r="M34" s="77" t="str">
        <f>'Bergson 1'!M14</f>
        <v>x79</v>
      </c>
      <c r="N34" s="78">
        <f>'Bergson 1'!N14</f>
        <v>79</v>
      </c>
      <c r="O34" s="54">
        <f>'Bergson 1'!O14</f>
        <v>63</v>
      </c>
      <c r="P34" s="54">
        <f>'Bergson 1'!P14</f>
        <v>79</v>
      </c>
      <c r="Q34" s="54">
        <f>'Bergson 1'!Q14</f>
        <v>142</v>
      </c>
      <c r="R34" s="59">
        <f>'Bergson 1'!R14</f>
        <v>186.16719030676063</v>
      </c>
    </row>
    <row r="35" spans="1:19" s="3" customFormat="1" ht="27" customHeight="1" x14ac:dyDescent="0.5">
      <c r="A35" s="45">
        <v>2</v>
      </c>
      <c r="B35" s="51"/>
      <c r="C35" s="54" t="str">
        <f>'Bergson 1'!C30</f>
        <v>Paige</v>
      </c>
      <c r="D35" s="54" t="str">
        <f>'Bergson 1'!D30</f>
        <v>Mathers</v>
      </c>
      <c r="E35" s="54" t="str">
        <f>'Bergson 1'!E30</f>
        <v>North Tyneside Barbells</v>
      </c>
      <c r="F35" s="41"/>
      <c r="G35" s="101"/>
      <c r="H35" s="131">
        <f>'Bergson 1'!H30</f>
        <v>72.2</v>
      </c>
      <c r="I35" s="76" t="str">
        <f>'Bergson 1'!I30</f>
        <v>x63</v>
      </c>
      <c r="J35" s="77" t="str">
        <f>'Bergson 1'!J30</f>
        <v>x63</v>
      </c>
      <c r="K35" s="78">
        <f>'Bergson 1'!K30</f>
        <v>63</v>
      </c>
      <c r="L35" s="76">
        <f>'Bergson 1'!L30</f>
        <v>70</v>
      </c>
      <c r="M35" s="77" t="str">
        <f>'Bergson 1'!M30</f>
        <v>x75</v>
      </c>
      <c r="N35" s="78" t="str">
        <f>'Bergson 1'!N30</f>
        <v>x76</v>
      </c>
      <c r="O35" s="54">
        <f>'Bergson 1'!O30</f>
        <v>63</v>
      </c>
      <c r="P35" s="54">
        <f>'Bergson 1'!P30</f>
        <v>70</v>
      </c>
      <c r="Q35" s="54">
        <f>'Bergson 1'!Q30</f>
        <v>133</v>
      </c>
      <c r="R35" s="59">
        <f>'Bergson 1'!R30</f>
        <v>172.08737222920914</v>
      </c>
      <c r="S35" s="3">
        <v>3</v>
      </c>
    </row>
    <row r="36" spans="1:19" s="3" customFormat="1" ht="27" customHeight="1" x14ac:dyDescent="0.5">
      <c r="A36" s="45">
        <v>3</v>
      </c>
      <c r="B36" s="51"/>
      <c r="C36" s="54" t="str">
        <f>'Bergson 1'!C46</f>
        <v>Djolie</v>
      </c>
      <c r="D36" s="54" t="str">
        <f>'Bergson 1'!D46</f>
        <v>Bulica</v>
      </c>
      <c r="E36" s="54" t="str">
        <f>'Bergson 1'!E46</f>
        <v>North Tyneside Barbells</v>
      </c>
      <c r="F36" s="41"/>
      <c r="G36" s="101"/>
      <c r="H36" s="131">
        <f>'Bergson 1'!H46</f>
        <v>81.400000000000006</v>
      </c>
      <c r="I36" s="76">
        <f>'Bergson 1'!I46</f>
        <v>63</v>
      </c>
      <c r="J36" s="77">
        <f>'Bergson 1'!J46</f>
        <v>65</v>
      </c>
      <c r="K36" s="78" t="str">
        <f>'Bergson 1'!K46</f>
        <v>x71</v>
      </c>
      <c r="L36" s="76">
        <f>'Bergson 1'!L46</f>
        <v>80</v>
      </c>
      <c r="M36" s="77" t="str">
        <f>'Bergson 1'!M46</f>
        <v>x85</v>
      </c>
      <c r="N36" s="78" t="str">
        <f>'Bergson 1'!N46</f>
        <v>x85</v>
      </c>
      <c r="O36" s="54">
        <f>'Bergson 1'!O46</f>
        <v>65</v>
      </c>
      <c r="P36" s="54">
        <f>'Bergson 1'!P46</f>
        <v>80</v>
      </c>
      <c r="Q36" s="54">
        <f>'Bergson 1'!Q46</f>
        <v>145</v>
      </c>
      <c r="R36" s="59">
        <f>'Bergson 1'!R46</f>
        <v>177.15301058796661</v>
      </c>
    </row>
    <row r="37" spans="1:19" s="3" customFormat="1" ht="27" customHeight="1" x14ac:dyDescent="0.5">
      <c r="A37" s="45"/>
      <c r="B37" s="51"/>
      <c r="C37" s="54"/>
      <c r="D37" s="54"/>
      <c r="E37" s="54"/>
      <c r="F37" s="41"/>
      <c r="G37" s="54"/>
      <c r="H37" s="131"/>
      <c r="I37" s="76"/>
      <c r="J37" s="77"/>
      <c r="K37" s="78"/>
      <c r="L37" s="76"/>
      <c r="M37" s="77"/>
      <c r="N37" s="78"/>
      <c r="O37" s="54"/>
      <c r="P37" s="54"/>
      <c r="Q37" s="54">
        <f>SUM(Q34:Q36)</f>
        <v>420</v>
      </c>
      <c r="R37" s="59">
        <f>SUM(R34:R36)</f>
        <v>535.40757312393634</v>
      </c>
    </row>
    <row r="38" spans="1:19" s="3" customFormat="1" ht="27" customHeight="1" x14ac:dyDescent="0.5">
      <c r="A38" s="45"/>
      <c r="B38" s="51"/>
      <c r="C38" s="54"/>
      <c r="D38" s="54"/>
      <c r="E38" s="54"/>
      <c r="F38" s="41"/>
      <c r="G38" s="54"/>
      <c r="H38" s="131"/>
      <c r="I38" s="76"/>
      <c r="J38" s="77"/>
      <c r="K38" s="78"/>
      <c r="L38" s="76"/>
      <c r="M38" s="77"/>
      <c r="N38" s="78"/>
      <c r="O38" s="54"/>
      <c r="P38" s="54"/>
      <c r="Q38" s="54"/>
      <c r="R38" s="59"/>
    </row>
    <row r="39" spans="1:19" s="3" customFormat="1" ht="27" customHeight="1" x14ac:dyDescent="0.5">
      <c r="A39" s="45">
        <v>1</v>
      </c>
      <c r="B39" s="51"/>
      <c r="C39" s="54" t="str">
        <f>'Bergson 1'!C15</f>
        <v>Charleigh</v>
      </c>
      <c r="D39" s="54" t="str">
        <f>'Bergson 1'!D15</f>
        <v>Ibbetson</v>
      </c>
      <c r="E39" s="54" t="str">
        <f>'Bergson 1'!E15</f>
        <v>North Tyneside Barbells</v>
      </c>
      <c r="F39" s="41"/>
      <c r="G39" s="101"/>
      <c r="H39" s="131">
        <f>'Bergson 1'!H15</f>
        <v>67.8</v>
      </c>
      <c r="I39" s="76" t="str">
        <f>'Bergson 1'!I15</f>
        <v>x42</v>
      </c>
      <c r="J39" s="77">
        <f>'Bergson 1'!J15</f>
        <v>42</v>
      </c>
      <c r="K39" s="78" t="str">
        <f>'Bergson 1'!K15</f>
        <v>x45</v>
      </c>
      <c r="L39" s="76">
        <f>'Bergson 1'!L15</f>
        <v>60</v>
      </c>
      <c r="M39" s="77">
        <f>'Bergson 1'!M15</f>
        <v>65</v>
      </c>
      <c r="N39" s="78" t="str">
        <f>'Bergson 1'!N15</f>
        <v>x68</v>
      </c>
      <c r="O39" s="54">
        <f>'Bergson 1'!O15</f>
        <v>42</v>
      </c>
      <c r="P39" s="54">
        <f>'Bergson 1'!P15</f>
        <v>65</v>
      </c>
      <c r="Q39" s="54">
        <f>'Bergson 1'!Q15</f>
        <v>107</v>
      </c>
      <c r="R39" s="59">
        <f>'Bergson 1'!R15</f>
        <v>143.77522164824677</v>
      </c>
    </row>
    <row r="40" spans="1:19" s="3" customFormat="1" ht="27" customHeight="1" x14ac:dyDescent="0.5">
      <c r="A40" s="45">
        <v>2</v>
      </c>
      <c r="B40" s="51"/>
      <c r="C40" s="54" t="str">
        <f>'Bergson 1'!C31</f>
        <v>Fritha</v>
      </c>
      <c r="D40" s="54" t="str">
        <f>'Bergson 1'!D31</f>
        <v>Fortini</v>
      </c>
      <c r="E40" s="54" t="str">
        <f>'Bergson 1'!E31</f>
        <v>North Tyneside Barbells</v>
      </c>
      <c r="F40" s="41"/>
      <c r="G40" s="101"/>
      <c r="H40" s="131">
        <f>'Bergson 1'!H31</f>
        <v>70.7</v>
      </c>
      <c r="I40" s="76">
        <f>'Bergson 1'!I31</f>
        <v>54</v>
      </c>
      <c r="J40" s="77">
        <f>'Bergson 1'!J31</f>
        <v>57</v>
      </c>
      <c r="K40" s="78">
        <f>'Bergson 1'!K31</f>
        <v>60</v>
      </c>
      <c r="L40" s="76">
        <f>'Bergson 1'!L31</f>
        <v>65</v>
      </c>
      <c r="M40" s="77" t="str">
        <f>'Bergson 1'!M31</f>
        <v>x68</v>
      </c>
      <c r="N40" s="78">
        <f>'Bergson 1'!N31</f>
        <v>70</v>
      </c>
      <c r="O40" s="54">
        <f>'Bergson 1'!O31</f>
        <v>60</v>
      </c>
      <c r="P40" s="54">
        <f>'Bergson 1'!P31</f>
        <v>70</v>
      </c>
      <c r="Q40" s="54">
        <f>'Bergson 1'!Q31</f>
        <v>130</v>
      </c>
      <c r="R40" s="59">
        <f>'Bergson 1'!R31</f>
        <v>170.29144060181198</v>
      </c>
    </row>
    <row r="41" spans="1:19" s="3" customFormat="1" ht="27" customHeight="1" x14ac:dyDescent="0.5">
      <c r="A41" s="45">
        <v>3</v>
      </c>
      <c r="B41" s="51"/>
      <c r="C41" s="54" t="str">
        <f>'Bergson 1'!C47</f>
        <v>Zoe</v>
      </c>
      <c r="D41" s="54" t="str">
        <f>'Bergson 1'!D47</f>
        <v>Dunn</v>
      </c>
      <c r="E41" s="54" t="str">
        <f>'Bergson 1'!E47</f>
        <v>North Tyneside Barbells</v>
      </c>
      <c r="F41" s="41"/>
      <c r="G41" s="101"/>
      <c r="H41" s="131">
        <f>'Bergson 1'!H47</f>
        <v>73</v>
      </c>
      <c r="I41" s="76">
        <f>'Bergson 1'!I47</f>
        <v>55</v>
      </c>
      <c r="J41" s="77">
        <f>'Bergson 1'!J47</f>
        <v>57</v>
      </c>
      <c r="K41" s="78" t="str">
        <f>'Bergson 1'!K47</f>
        <v>x61</v>
      </c>
      <c r="L41" s="76">
        <f>'Bergson 1'!L47</f>
        <v>73</v>
      </c>
      <c r="M41" s="77">
        <f>'Bergson 1'!M47</f>
        <v>77</v>
      </c>
      <c r="N41" s="78" t="str">
        <f>'Bergson 1'!N47</f>
        <v>x81</v>
      </c>
      <c r="O41" s="54">
        <f>'Bergson 1'!O47</f>
        <v>57</v>
      </c>
      <c r="P41" s="54">
        <f>'Bergson 1'!P47</f>
        <v>77</v>
      </c>
      <c r="Q41" s="54">
        <f>'Bergson 1'!Q47</f>
        <v>134</v>
      </c>
      <c r="R41" s="59">
        <f>'Bergson 1'!R47</f>
        <v>174.07232265305439</v>
      </c>
    </row>
    <row r="42" spans="1:19" s="3" customFormat="1" ht="27" customHeight="1" x14ac:dyDescent="0.5">
      <c r="A42" s="45"/>
      <c r="B42" s="51"/>
      <c r="C42" s="54"/>
      <c r="D42" s="54"/>
      <c r="E42" s="54"/>
      <c r="F42" s="41"/>
      <c r="G42" s="54"/>
      <c r="H42" s="131"/>
      <c r="I42" s="76"/>
      <c r="J42" s="77"/>
      <c r="K42" s="78"/>
      <c r="L42" s="76"/>
      <c r="M42" s="77"/>
      <c r="N42" s="78"/>
      <c r="O42" s="54"/>
      <c r="P42" s="54"/>
      <c r="Q42" s="54">
        <f>SUM(Q39:Q41)</f>
        <v>371</v>
      </c>
      <c r="R42" s="59">
        <f>SUM(R39:R41)</f>
        <v>488.13898490311317</v>
      </c>
    </row>
    <row r="43" spans="1:19" s="3" customFormat="1" ht="27" customHeight="1" x14ac:dyDescent="0.5">
      <c r="A43" s="45"/>
      <c r="B43" s="51"/>
      <c r="C43" s="54"/>
      <c r="D43" s="54"/>
      <c r="E43" s="54"/>
      <c r="F43" s="41"/>
      <c r="G43" s="54"/>
      <c r="H43" s="131"/>
      <c r="I43" s="76"/>
      <c r="J43" s="77"/>
      <c r="K43" s="78"/>
      <c r="L43" s="76"/>
      <c r="M43" s="77"/>
      <c r="N43" s="78"/>
      <c r="O43" s="54"/>
      <c r="P43" s="54"/>
      <c r="Q43" s="54"/>
      <c r="R43" s="59"/>
    </row>
    <row r="44" spans="1:19" s="3" customFormat="1" ht="27" customHeight="1" x14ac:dyDescent="0.5">
      <c r="A44" s="45">
        <v>1</v>
      </c>
      <c r="B44" s="51"/>
      <c r="C44" s="54" t="str">
        <f>'Bergson 1'!C16</f>
        <v>Hollie</v>
      </c>
      <c r="D44" s="54" t="str">
        <f>'Bergson 1'!D16</f>
        <v>Williams</v>
      </c>
      <c r="E44" s="54" t="str">
        <f>'Bergson 1'!E16</f>
        <v>North Tyneside Barbells</v>
      </c>
      <c r="F44" s="41"/>
      <c r="G44" s="101"/>
      <c r="H44" s="131">
        <f>'Bergson 1'!H16</f>
        <v>62</v>
      </c>
      <c r="I44" s="76">
        <f>'Bergson 1'!I16</f>
        <v>47</v>
      </c>
      <c r="J44" s="77">
        <f>'Bergson 1'!J16</f>
        <v>50</v>
      </c>
      <c r="K44" s="78">
        <f>'Bergson 1'!K16</f>
        <v>54</v>
      </c>
      <c r="L44" s="76">
        <f>'Bergson 1'!L16</f>
        <v>61</v>
      </c>
      <c r="M44" s="77">
        <f>'Bergson 1'!M16</f>
        <v>64</v>
      </c>
      <c r="N44" s="78">
        <f>'Bergson 1'!N16</f>
        <v>67</v>
      </c>
      <c r="O44" s="54">
        <f>'Bergson 1'!O16</f>
        <v>54</v>
      </c>
      <c r="P44" s="54">
        <f>'Bergson 1'!P16</f>
        <v>67</v>
      </c>
      <c r="Q44" s="54">
        <f>'Bergson 1'!Q16</f>
        <v>121</v>
      </c>
      <c r="R44" s="59">
        <f>'Bergson 1'!R16</f>
        <v>172.3242243072628</v>
      </c>
    </row>
    <row r="45" spans="1:19" s="3" customFormat="1" ht="27" customHeight="1" x14ac:dyDescent="0.5">
      <c r="A45" s="45">
        <v>2</v>
      </c>
      <c r="B45" s="51"/>
      <c r="C45" s="54" t="str">
        <f>'Bergson 1'!C32</f>
        <v>Jennifer</v>
      </c>
      <c r="D45" s="54" t="str">
        <f>'Bergson 1'!D32</f>
        <v>Roberts</v>
      </c>
      <c r="E45" s="54" t="str">
        <f>'Bergson 1'!E32</f>
        <v>North Tyneside Barbells</v>
      </c>
      <c r="F45" s="41"/>
      <c r="G45" s="101"/>
      <c r="H45" s="131">
        <f>'Bergson 1'!H32</f>
        <v>51.8</v>
      </c>
      <c r="I45" s="76">
        <f>'Bergson 1'!I32</f>
        <v>42</v>
      </c>
      <c r="J45" s="77" t="str">
        <f>'Bergson 1'!J32</f>
        <v>x45</v>
      </c>
      <c r="K45" s="78" t="str">
        <f>'Bergson 1'!K32</f>
        <v>x46</v>
      </c>
      <c r="L45" s="76">
        <f>'Bergson 1'!L32</f>
        <v>53</v>
      </c>
      <c r="M45" s="77" t="str">
        <f>'Bergson 1'!M32</f>
        <v>x55</v>
      </c>
      <c r="N45" s="78">
        <f>'Bergson 1'!N32</f>
        <v>55</v>
      </c>
      <c r="O45" s="54">
        <f>'Bergson 1'!O32</f>
        <v>42</v>
      </c>
      <c r="P45" s="54">
        <f>'Bergson 1'!P32</f>
        <v>55</v>
      </c>
      <c r="Q45" s="54">
        <f>'Bergson 1'!Q32</f>
        <v>97</v>
      </c>
      <c r="R45" s="59">
        <f>'Bergson 1'!R32</f>
        <v>157.74910957076142</v>
      </c>
    </row>
    <row r="46" spans="1:19" s="3" customFormat="1" ht="27" customHeight="1" x14ac:dyDescent="0.5">
      <c r="A46" s="45">
        <v>3</v>
      </c>
      <c r="B46" s="51"/>
      <c r="C46" s="54" t="str">
        <f>'Bergson 1'!C48</f>
        <v>Eva</v>
      </c>
      <c r="D46" s="54" t="str">
        <f>'Bergson 1'!D48</f>
        <v>Lavery</v>
      </c>
      <c r="E46" s="54" t="str">
        <f>'Bergson 1'!E48</f>
        <v>North Tyneside Barbells</v>
      </c>
      <c r="F46" s="41"/>
      <c r="G46" s="101"/>
      <c r="H46" s="131"/>
      <c r="I46" s="76">
        <f>'Bergson 1'!I48</f>
        <v>35</v>
      </c>
      <c r="J46" s="77">
        <f>'Bergson 1'!J48</f>
        <v>39</v>
      </c>
      <c r="K46" s="78" t="str">
        <f>'Bergson 1'!K48</f>
        <v>x43</v>
      </c>
      <c r="L46" s="76">
        <f>'Bergson 1'!L48</f>
        <v>50</v>
      </c>
      <c r="M46" s="77" t="str">
        <f>'Bergson 1'!M48</f>
        <v>x54</v>
      </c>
      <c r="N46" s="78" t="str">
        <f>'Bergson 1'!N48</f>
        <v>x54</v>
      </c>
      <c r="O46" s="54">
        <f>'Bergson 1'!O48</f>
        <v>39</v>
      </c>
      <c r="P46" s="54">
        <f>'Bergson 1'!P48</f>
        <v>50</v>
      </c>
      <c r="Q46" s="54">
        <f>'Bergson 1'!Q48</f>
        <v>89</v>
      </c>
      <c r="R46" s="59">
        <f>'Bergson 1'!R48</f>
        <v>142.56269863988013</v>
      </c>
    </row>
    <row r="47" spans="1:19" s="3" customFormat="1" ht="27" customHeight="1" x14ac:dyDescent="0.5">
      <c r="A47" s="45"/>
      <c r="B47" s="51"/>
      <c r="C47" s="54"/>
      <c r="D47" s="54"/>
      <c r="E47" s="54"/>
      <c r="F47" s="41"/>
      <c r="G47" s="54"/>
      <c r="H47" s="131">
        <f>SUM(H44:H46)</f>
        <v>113.8</v>
      </c>
      <c r="I47" s="76"/>
      <c r="J47" s="77"/>
      <c r="K47" s="78"/>
      <c r="L47" s="76"/>
      <c r="M47" s="77"/>
      <c r="N47" s="78"/>
      <c r="O47" s="54"/>
      <c r="P47" s="54"/>
      <c r="Q47" s="54">
        <f>SUM(Q44:Q46)</f>
        <v>307</v>
      </c>
      <c r="R47" s="59">
        <f>SUM(R44:R46)</f>
        <v>472.63603251790431</v>
      </c>
    </row>
    <row r="48" spans="1:19" s="3" customFormat="1" ht="27" customHeight="1" x14ac:dyDescent="0.5">
      <c r="A48" s="45"/>
      <c r="B48" s="51"/>
      <c r="C48" s="54"/>
      <c r="D48" s="54"/>
      <c r="E48" s="54"/>
      <c r="F48" s="41"/>
      <c r="G48" s="54"/>
      <c r="H48" s="131"/>
      <c r="I48" s="76"/>
      <c r="J48" s="77"/>
      <c r="K48" s="78"/>
      <c r="L48" s="76"/>
      <c r="M48" s="77"/>
      <c r="N48" s="78"/>
      <c r="O48" s="54"/>
      <c r="P48" s="54"/>
      <c r="Q48" s="54"/>
      <c r="R48" s="59"/>
    </row>
    <row r="49" spans="1:21" s="3" customFormat="1" ht="27" customHeight="1" x14ac:dyDescent="0.5">
      <c r="A49" s="45">
        <v>1</v>
      </c>
      <c r="B49" s="51"/>
      <c r="C49" s="54" t="str">
        <f>'Bergson 1'!C17</f>
        <v xml:space="preserve">Sue </v>
      </c>
      <c r="D49" s="54" t="str">
        <f>'Bergson 1'!D17</f>
        <v>Trebilcock</v>
      </c>
      <c r="E49" s="54" t="str">
        <f>'Bergson 1'!E17</f>
        <v>North Tyneside Barbells</v>
      </c>
      <c r="F49" s="41"/>
      <c r="G49" s="101"/>
      <c r="H49" s="131">
        <f>'Bergson 1'!H17</f>
        <v>60.6</v>
      </c>
      <c r="I49" s="76">
        <f>'Bergson 1'!I17</f>
        <v>33</v>
      </c>
      <c r="J49" s="77">
        <f>'Bergson 1'!J17</f>
        <v>35</v>
      </c>
      <c r="K49" s="78">
        <f>'Bergson 1'!K17</f>
        <v>38</v>
      </c>
      <c r="L49" s="76">
        <f>'Bergson 1'!L17</f>
        <v>40</v>
      </c>
      <c r="M49" s="77">
        <f>'Bergson 1'!M17</f>
        <v>43</v>
      </c>
      <c r="N49" s="78">
        <f>'Bergson 1'!N17</f>
        <v>45</v>
      </c>
      <c r="O49" s="54">
        <f>'Bergson 1'!O17</f>
        <v>38</v>
      </c>
      <c r="P49" s="54">
        <f>'Bergson 1'!P17</f>
        <v>45</v>
      </c>
      <c r="Q49" s="54">
        <f>'Bergson 1'!Q17</f>
        <v>83</v>
      </c>
      <c r="R49" s="59">
        <f>'Bergson 1'!R17</f>
        <v>120.07544087724077</v>
      </c>
    </row>
    <row r="50" spans="1:21" s="3" customFormat="1" ht="27" customHeight="1" x14ac:dyDescent="0.5">
      <c r="A50" s="45">
        <v>2</v>
      </c>
      <c r="B50" s="51"/>
      <c r="C50" s="54" t="str">
        <f>'Bergson 1'!C33</f>
        <v>Antonia</v>
      </c>
      <c r="D50" s="54" t="str">
        <f>'Bergson 1'!D33</f>
        <v>Milburn Blythe</v>
      </c>
      <c r="E50" s="54" t="str">
        <f>'Bergson 1'!E33</f>
        <v>North Tyneside Barbells</v>
      </c>
      <c r="F50" s="41"/>
      <c r="G50" s="101"/>
      <c r="H50" s="131">
        <f>'Bergson 1'!H33</f>
        <v>68.3</v>
      </c>
      <c r="I50" s="76">
        <f>'Bergson 1'!I33</f>
        <v>43</v>
      </c>
      <c r="J50" s="77">
        <f>'Bergson 1'!J33</f>
        <v>45</v>
      </c>
      <c r="K50" s="78">
        <f>'Bergson 1'!K33</f>
        <v>48</v>
      </c>
      <c r="L50" s="76">
        <f>'Bergson 1'!L33</f>
        <v>53</v>
      </c>
      <c r="M50" s="77">
        <f>'Bergson 1'!M33</f>
        <v>56</v>
      </c>
      <c r="N50" s="78">
        <f>'Bergson 1'!N33</f>
        <v>60</v>
      </c>
      <c r="O50" s="54">
        <f>'Bergson 1'!O33</f>
        <v>48</v>
      </c>
      <c r="P50" s="54">
        <f>'Bergson 1'!P33</f>
        <v>60</v>
      </c>
      <c r="Q50" s="54">
        <f>'Bergson 1'!Q33</f>
        <v>108</v>
      </c>
      <c r="R50" s="59">
        <f>'Bergson 1'!R33</f>
        <v>144.46059539236239</v>
      </c>
    </row>
    <row r="51" spans="1:21" s="3" customFormat="1" ht="27" customHeight="1" x14ac:dyDescent="0.5">
      <c r="A51" s="45">
        <v>3</v>
      </c>
      <c r="B51" s="51"/>
      <c r="C51" s="54" t="str">
        <f>'Bergson 1'!C49</f>
        <v>Elizabeth</v>
      </c>
      <c r="D51" s="54" t="str">
        <f>'Bergson 1'!D49</f>
        <v>Van hindersberg</v>
      </c>
      <c r="E51" s="54" t="str">
        <f>'Bergson 1'!E49</f>
        <v>North Tyneside Barbells</v>
      </c>
      <c r="F51" s="41"/>
      <c r="G51" s="101"/>
      <c r="H51" s="131">
        <f>'Bergson 1'!H49</f>
        <v>60</v>
      </c>
      <c r="I51" s="76">
        <f>'Bergson 1'!I49</f>
        <v>30</v>
      </c>
      <c r="J51" s="77" t="str">
        <f>'Bergson 1'!J49</f>
        <v>x33</v>
      </c>
      <c r="K51" s="78">
        <f>'Bergson 1'!K49</f>
        <v>33</v>
      </c>
      <c r="L51" s="76">
        <f>'Bergson 1'!L49</f>
        <v>46</v>
      </c>
      <c r="M51" s="77" t="str">
        <f>'Bergson 1'!M49</f>
        <v>x50</v>
      </c>
      <c r="N51" s="78" t="str">
        <f>'Bergson 1'!N49</f>
        <v>x50</v>
      </c>
      <c r="O51" s="54">
        <f>'Bergson 1'!O49</f>
        <v>33</v>
      </c>
      <c r="P51" s="54">
        <f>'Bergson 1'!P49</f>
        <v>46</v>
      </c>
      <c r="Q51" s="54">
        <f>'Bergson 1'!Q49</f>
        <v>79</v>
      </c>
      <c r="R51" s="59">
        <f>'Bergson 1'!R49</f>
        <v>117.00134769130264</v>
      </c>
    </row>
    <row r="52" spans="1:21" s="3" customFormat="1" ht="27" customHeight="1" x14ac:dyDescent="0.5">
      <c r="A52" s="45"/>
      <c r="B52" s="51"/>
      <c r="C52" s="54"/>
      <c r="D52" s="54"/>
      <c r="E52" s="54"/>
      <c r="F52" s="90"/>
      <c r="G52" s="101"/>
      <c r="H52" s="131"/>
      <c r="I52" s="76"/>
      <c r="J52" s="77"/>
      <c r="K52" s="78"/>
      <c r="L52" s="76"/>
      <c r="M52" s="77"/>
      <c r="N52" s="78"/>
      <c r="O52" s="54"/>
      <c r="P52" s="54"/>
      <c r="Q52" s="54">
        <f>SUM(Q49:Q51)</f>
        <v>270</v>
      </c>
      <c r="R52" s="59">
        <f>SUM(R49:R51)</f>
        <v>381.5373839609058</v>
      </c>
      <c r="U52" s="3" t="s">
        <v>26</v>
      </c>
    </row>
    <row r="53" spans="1:21" s="3" customFormat="1" ht="27" customHeight="1" x14ac:dyDescent="0.5">
      <c r="A53" s="45"/>
      <c r="B53" s="51"/>
      <c r="C53" s="54"/>
      <c r="D53" s="54"/>
      <c r="E53" s="54"/>
      <c r="F53" s="90"/>
      <c r="G53" s="101"/>
      <c r="H53" s="131"/>
      <c r="I53" s="76"/>
      <c r="J53" s="77"/>
      <c r="K53" s="78"/>
      <c r="L53" s="76"/>
      <c r="M53" s="77"/>
      <c r="N53" s="78"/>
      <c r="O53" s="54"/>
      <c r="P53" s="54"/>
      <c r="Q53" s="54"/>
      <c r="R53" s="45"/>
    </row>
    <row r="54" spans="1:21" s="3" customFormat="1" ht="27" customHeight="1" x14ac:dyDescent="0.5">
      <c r="A54" s="45">
        <v>1</v>
      </c>
      <c r="B54" s="51"/>
      <c r="C54" s="54" t="str">
        <f>'Bergson 1'!C18</f>
        <v>Victoria</v>
      </c>
      <c r="D54" s="54" t="str">
        <f>'Bergson 1'!D18</f>
        <v>Lisle</v>
      </c>
      <c r="E54" s="54" t="str">
        <f>'Bergson 1'!E18</f>
        <v>North Tyneside Barbells</v>
      </c>
      <c r="F54" s="90"/>
      <c r="G54" s="101"/>
      <c r="H54" s="131">
        <f>'Bergson 1'!H18</f>
        <v>73.599999999999994</v>
      </c>
      <c r="I54" s="76">
        <f>'Bergson 1'!I18</f>
        <v>40</v>
      </c>
      <c r="J54" s="77" t="str">
        <f>'Bergson 1'!J18</f>
        <v>x43</v>
      </c>
      <c r="K54" s="78">
        <f>'Bergson 1'!K18</f>
        <v>43</v>
      </c>
      <c r="L54" s="76" t="str">
        <f>'Bergson 1'!L18</f>
        <v>x53</v>
      </c>
      <c r="M54" s="77">
        <f>'Bergson 1'!M18</f>
        <v>53</v>
      </c>
      <c r="N54" s="78" t="str">
        <f>'Bergson 1'!N18</f>
        <v>x56</v>
      </c>
      <c r="O54" s="54">
        <f>'Bergson 1'!O18</f>
        <v>43</v>
      </c>
      <c r="P54" s="54">
        <f>'Bergson 1'!P18</f>
        <v>53</v>
      </c>
      <c r="Q54" s="54">
        <f>'Bergson 1'!Q18</f>
        <v>96</v>
      </c>
      <c r="R54" s="143">
        <f>'Bergson 1'!R18</f>
        <v>122.85198487718472</v>
      </c>
    </row>
    <row r="55" spans="1:21" s="3" customFormat="1" ht="27" customHeight="1" x14ac:dyDescent="0.5">
      <c r="A55" s="45">
        <v>2</v>
      </c>
      <c r="B55" s="51"/>
      <c r="C55" s="54" t="str">
        <f>'Bergson 1'!C34</f>
        <v>Sarah</v>
      </c>
      <c r="D55" s="54" t="str">
        <f>'Bergson 1'!D34</f>
        <v>Easbey</v>
      </c>
      <c r="E55" s="54" t="str">
        <f>'Bergson 1'!E34</f>
        <v>North Tyneside Barbells</v>
      </c>
      <c r="F55" s="122"/>
      <c r="G55" s="101"/>
      <c r="H55" s="131">
        <f>'Bergson 1'!H34</f>
        <v>49.8</v>
      </c>
      <c r="I55" s="76" t="str">
        <f>'Bergson 1'!I34</f>
        <v>x29</v>
      </c>
      <c r="J55" s="77">
        <f>'Bergson 1'!J34</f>
        <v>29</v>
      </c>
      <c r="K55" s="78">
        <f>'Bergson 1'!K34</f>
        <v>32</v>
      </c>
      <c r="L55" s="76" t="str">
        <f>'Bergson 1'!L34</f>
        <v>x45</v>
      </c>
      <c r="M55" s="77" t="str">
        <f>'Bergson 1'!M34</f>
        <v>x47</v>
      </c>
      <c r="N55" s="78" t="str">
        <f>'Bergson 1'!N34</f>
        <v>x47</v>
      </c>
      <c r="O55" s="54">
        <f>'Bergson 1'!O34</f>
        <v>32</v>
      </c>
      <c r="P55" s="54">
        <f>'Bergson 1'!P34</f>
        <v>0</v>
      </c>
      <c r="Q55" s="54">
        <f>'Bergson 1'!Q34</f>
        <v>32</v>
      </c>
      <c r="R55" s="143">
        <f>'Bergson 1'!R34</f>
        <v>53.727210274019043</v>
      </c>
    </row>
    <row r="56" spans="1:21" s="3" customFormat="1" ht="27" customHeight="1" x14ac:dyDescent="0.5">
      <c r="A56" s="45">
        <v>3</v>
      </c>
      <c r="B56" s="51"/>
      <c r="C56" s="54" t="str">
        <f>'Bergson 1'!C50</f>
        <v>Amy</v>
      </c>
      <c r="D56" s="54" t="str">
        <f>'Bergson 1'!D50</f>
        <v>Morton</v>
      </c>
      <c r="E56" s="54" t="str">
        <f>'Bergson 1'!E50</f>
        <v>North Tyneside Barbells</v>
      </c>
      <c r="F56" s="122"/>
      <c r="G56" s="101"/>
      <c r="H56" s="131">
        <f>'Bergson 1'!H50</f>
        <v>73.599999999999994</v>
      </c>
      <c r="I56" s="76">
        <f>'Bergson 1'!I50</f>
        <v>42</v>
      </c>
      <c r="J56" s="77" t="str">
        <f>'Bergson 1'!J50</f>
        <v>x45</v>
      </c>
      <c r="K56" s="78">
        <f>'Bergson 1'!K50</f>
        <v>45</v>
      </c>
      <c r="L56" s="76">
        <f>'Bergson 1'!L50</f>
        <v>52</v>
      </c>
      <c r="M56" s="77" t="str">
        <f>'Bergson 1'!M50</f>
        <v>x55</v>
      </c>
      <c r="N56" s="78">
        <f>'Bergson 1'!N50</f>
        <v>55</v>
      </c>
      <c r="O56" s="54">
        <f>'Bergson 1'!O50</f>
        <v>45</v>
      </c>
      <c r="P56" s="54">
        <f>'Bergson 1'!P50</f>
        <v>55</v>
      </c>
      <c r="Q56" s="54">
        <f>'Bergson 1'!Q50</f>
        <v>100</v>
      </c>
      <c r="R56" s="143">
        <f>'Bergson 1'!R50</f>
        <v>129.27035057204174</v>
      </c>
    </row>
    <row r="57" spans="1:21" s="3" customFormat="1" ht="27" customHeight="1" x14ac:dyDescent="0.5">
      <c r="A57" s="45"/>
      <c r="B57" s="51"/>
      <c r="C57" s="54"/>
      <c r="D57" s="54"/>
      <c r="E57" s="54"/>
      <c r="F57" s="122"/>
      <c r="G57" s="101"/>
      <c r="H57" s="131"/>
      <c r="I57" s="76"/>
      <c r="J57" s="77"/>
      <c r="K57" s="78"/>
      <c r="L57" s="76"/>
      <c r="M57" s="77"/>
      <c r="N57" s="78"/>
      <c r="O57" s="54"/>
      <c r="P57" s="54"/>
      <c r="Q57" s="54"/>
      <c r="R57" s="143">
        <f>SUM(R54:R56)</f>
        <v>305.84954572324546</v>
      </c>
    </row>
    <row r="58" spans="1:21" s="3" customFormat="1" ht="27" customHeight="1" x14ac:dyDescent="0.5">
      <c r="A58" s="45"/>
      <c r="B58" s="51"/>
      <c r="C58" s="54"/>
      <c r="D58" s="54"/>
      <c r="E58" s="54"/>
      <c r="F58" s="122"/>
      <c r="G58" s="101"/>
      <c r="H58" s="131"/>
      <c r="I58" s="76"/>
      <c r="J58" s="77"/>
      <c r="K58" s="78"/>
      <c r="L58" s="76"/>
      <c r="M58" s="77"/>
      <c r="N58" s="78"/>
      <c r="O58" s="54"/>
      <c r="P58" s="54"/>
      <c r="Q58" s="54"/>
      <c r="R58" s="46"/>
    </row>
    <row r="59" spans="1:21" s="3" customFormat="1" ht="27" customHeight="1" x14ac:dyDescent="0.5">
      <c r="A59" s="45">
        <v>1</v>
      </c>
      <c r="B59" s="51"/>
      <c r="C59" s="54" t="str">
        <f>'Bergson 1'!C19</f>
        <v xml:space="preserve">Channon </v>
      </c>
      <c r="D59" s="54" t="str">
        <f>'Bergson 1'!D19</f>
        <v>Whitehead</v>
      </c>
      <c r="E59" s="54" t="str">
        <f>'Bergson 1'!E19</f>
        <v>Triple X</v>
      </c>
      <c r="F59" s="122"/>
      <c r="G59" s="101"/>
      <c r="H59" s="131">
        <f>'Bergson 1'!H19</f>
        <v>62.2</v>
      </c>
      <c r="I59" s="76">
        <f>'Bergson 1'!I19</f>
        <v>40</v>
      </c>
      <c r="J59" s="77" t="str">
        <f>'Bergson 1'!J19</f>
        <v>x45</v>
      </c>
      <c r="K59" s="78">
        <f>'Bergson 1'!K19</f>
        <v>45</v>
      </c>
      <c r="L59" s="76">
        <f>'Bergson 1'!L19</f>
        <v>50</v>
      </c>
      <c r="M59" s="77" t="str">
        <f>'Bergson 1'!M19</f>
        <v>x55</v>
      </c>
      <c r="N59" s="78" t="str">
        <f>'Bergson 1'!N19</f>
        <v>x55</v>
      </c>
      <c r="O59" s="54">
        <f>'Bergson 1'!O19</f>
        <v>45</v>
      </c>
      <c r="P59" s="54">
        <f>'Bergson 1'!P19</f>
        <v>50</v>
      </c>
      <c r="Q59" s="54">
        <f>'Bergson 1'!Q19</f>
        <v>95</v>
      </c>
      <c r="R59" s="143">
        <f>'Bergson 1'!R19</f>
        <v>135.00052672709987</v>
      </c>
    </row>
    <row r="60" spans="1:21" s="3" customFormat="1" ht="27" customHeight="1" x14ac:dyDescent="0.5">
      <c r="A60" s="45">
        <v>2</v>
      </c>
      <c r="B60" s="51"/>
      <c r="C60" s="54" t="str">
        <f>'Bergson 1'!C35</f>
        <v>Claire</v>
      </c>
      <c r="D60" s="54" t="str">
        <f>'Bergson 1'!D35</f>
        <v>Byrne</v>
      </c>
      <c r="E60" s="54" t="str">
        <f>'Bergson 1'!E35</f>
        <v>Triple X</v>
      </c>
      <c r="F60" s="122"/>
      <c r="G60" s="101"/>
      <c r="H60" s="131">
        <f>'Bergson 1'!H35</f>
        <v>68.400000000000006</v>
      </c>
      <c r="I60" s="76">
        <f>'Bergson 1'!I35</f>
        <v>35</v>
      </c>
      <c r="J60" s="77">
        <f>'Bergson 1'!J35</f>
        <v>37</v>
      </c>
      <c r="K60" s="78">
        <f>'Bergson 1'!K35</f>
        <v>39</v>
      </c>
      <c r="L60" s="76">
        <f>'Bergson 1'!L35</f>
        <v>46</v>
      </c>
      <c r="M60" s="77">
        <f>'Bergson 1'!M35</f>
        <v>48</v>
      </c>
      <c r="N60" s="78" t="str">
        <f>'Bergson 1'!N35</f>
        <v>x50</v>
      </c>
      <c r="O60" s="54">
        <f>'Bergson 1'!O35</f>
        <v>39</v>
      </c>
      <c r="P60" s="54">
        <f>'Bergson 1'!P35</f>
        <v>48</v>
      </c>
      <c r="Q60" s="54">
        <f>-'Bergson 1'!Q35</f>
        <v>-87</v>
      </c>
      <c r="R60" s="143">
        <f>'Bergson 1'!R35</f>
        <v>116.26621549508435</v>
      </c>
    </row>
    <row r="61" spans="1:21" s="3" customFormat="1" ht="27" customHeight="1" x14ac:dyDescent="0.5">
      <c r="A61" s="45">
        <v>3</v>
      </c>
      <c r="B61" s="51"/>
      <c r="C61" s="54" t="str">
        <f>'Bergson 1'!C51</f>
        <v>Victoria</v>
      </c>
      <c r="D61" s="54" t="str">
        <f>'Bergson 1'!D51</f>
        <v>Brookes</v>
      </c>
      <c r="E61" s="54" t="str">
        <f>'Bergson 1'!E51</f>
        <v>Triple X</v>
      </c>
      <c r="F61" s="122"/>
      <c r="G61" s="101"/>
      <c r="H61" s="131">
        <f>'Bergson 1'!H51</f>
        <v>63</v>
      </c>
      <c r="I61" s="76">
        <f>'Bergson 1'!I51</f>
        <v>45</v>
      </c>
      <c r="J61" s="77">
        <f>'Bergson 1'!J51</f>
        <v>47</v>
      </c>
      <c r="K61" s="78">
        <f>'Bergson 1'!K51</f>
        <v>50</v>
      </c>
      <c r="L61" s="76">
        <f>'Bergson 1'!L51</f>
        <v>55</v>
      </c>
      <c r="M61" s="77">
        <f>'Bergson 1'!M51</f>
        <v>58</v>
      </c>
      <c r="N61" s="78" t="str">
        <f>'Bergson 1'!N51</f>
        <v>x61</v>
      </c>
      <c r="O61" s="54">
        <f>'Bergson 1'!O51</f>
        <v>50</v>
      </c>
      <c r="P61" s="54">
        <f>'Bergson 1'!P51</f>
        <v>58</v>
      </c>
      <c r="Q61" s="54">
        <f>'Bergson 1'!Q51</f>
        <v>108</v>
      </c>
      <c r="R61" s="143">
        <f>'Bergson 1'!R51</f>
        <v>154.43478724151487</v>
      </c>
    </row>
    <row r="62" spans="1:21" s="3" customFormat="1" ht="27" customHeight="1" x14ac:dyDescent="0.5">
      <c r="A62" s="45"/>
      <c r="B62" s="51"/>
      <c r="C62" s="54"/>
      <c r="D62" s="54"/>
      <c r="E62" s="54"/>
      <c r="F62" s="122"/>
      <c r="G62" s="101"/>
      <c r="H62" s="131"/>
      <c r="I62" s="76"/>
      <c r="J62" s="77"/>
      <c r="K62" s="78"/>
      <c r="L62" s="76"/>
      <c r="M62" s="77"/>
      <c r="N62" s="78"/>
      <c r="O62" s="54"/>
      <c r="P62" s="54"/>
      <c r="Q62" s="54">
        <f t="shared" ref="Q62:Q102" si="0">SUM(Q59:Q61)</f>
        <v>116</v>
      </c>
      <c r="R62" s="143">
        <f>SUM(R59:R61)</f>
        <v>405.7015294636991</v>
      </c>
    </row>
    <row r="63" spans="1:21" s="3" customFormat="1" ht="27" customHeight="1" x14ac:dyDescent="0.5">
      <c r="A63" s="45"/>
      <c r="B63" s="51"/>
      <c r="C63" s="54"/>
      <c r="D63" s="54"/>
      <c r="E63" s="54"/>
      <c r="F63" s="122"/>
      <c r="G63" s="101"/>
      <c r="H63" s="131"/>
      <c r="I63" s="76"/>
      <c r="J63" s="77"/>
      <c r="K63" s="78"/>
      <c r="L63" s="76"/>
      <c r="M63" s="77"/>
      <c r="N63" s="78"/>
      <c r="O63" s="54"/>
      <c r="P63" s="54"/>
      <c r="Q63" s="54"/>
      <c r="R63" s="46"/>
    </row>
    <row r="64" spans="1:21" s="3" customFormat="1" ht="27" customHeight="1" x14ac:dyDescent="0.5">
      <c r="A64" s="45">
        <v>1</v>
      </c>
      <c r="B64" s="51"/>
      <c r="C64" s="54">
        <f>'Bergson 1'!C20</f>
        <v>0</v>
      </c>
      <c r="D64" s="54">
        <f>'Bergson 1'!D20</f>
        <v>0</v>
      </c>
      <c r="E64" s="54">
        <f>'Bergson 1'!E20</f>
        <v>0</v>
      </c>
      <c r="F64" s="122"/>
      <c r="G64" s="101"/>
      <c r="H64" s="131">
        <f>'Bergson 1'!H20</f>
        <v>0</v>
      </c>
      <c r="I64" s="76">
        <f>'Bergson 1'!I20</f>
        <v>0</v>
      </c>
      <c r="J64" s="77">
        <f>'Bergson 1'!J20</f>
        <v>0</v>
      </c>
      <c r="K64" s="78">
        <f>'Bergson 1'!K20</f>
        <v>0</v>
      </c>
      <c r="L64" s="76">
        <f>'Bergson 1'!L20</f>
        <v>0</v>
      </c>
      <c r="M64" s="77">
        <f>'Bergson 1'!M20</f>
        <v>0</v>
      </c>
      <c r="N64" s="78">
        <f>'Bergson 1'!N20</f>
        <v>0</v>
      </c>
      <c r="O64" s="54">
        <f>'Bergson 1'!O20</f>
        <v>0</v>
      </c>
      <c r="P64" s="54">
        <f>'Bergson 1'!P20</f>
        <v>0</v>
      </c>
      <c r="Q64" s="54">
        <f>'Bergson 1'!Q20</f>
        <v>0</v>
      </c>
      <c r="R64" s="143" t="e">
        <f>'Bergson 1'!R20</f>
        <v>#DIV/0!</v>
      </c>
    </row>
    <row r="65" spans="1:18" s="3" customFormat="1" ht="27" customHeight="1" x14ac:dyDescent="0.5">
      <c r="A65" s="45">
        <v>2</v>
      </c>
      <c r="B65" s="51"/>
      <c r="C65" s="54" t="str">
        <f>'Bergson 1'!C36</f>
        <v>Martha</v>
      </c>
      <c r="D65" s="54" t="str">
        <f>'Bergson 1'!D36</f>
        <v>Bailey</v>
      </c>
      <c r="E65" s="54" t="str">
        <f>'Bergson 1'!E36</f>
        <v>Pride Performance</v>
      </c>
      <c r="F65" s="122"/>
      <c r="G65" s="101"/>
      <c r="H65" s="131">
        <f>'Bergson 1'!H36</f>
        <v>0</v>
      </c>
      <c r="I65" s="142" t="str">
        <f>'Bergson 1'!I36</f>
        <v>x65</v>
      </c>
      <c r="J65" s="142">
        <f>'Bergson 1'!J36</f>
        <v>65</v>
      </c>
      <c r="K65" s="142" t="str">
        <f>'Bergson 1'!K36</f>
        <v>x70</v>
      </c>
      <c r="L65" s="142">
        <f>'Bergson 1'!L36</f>
        <v>66</v>
      </c>
      <c r="M65" s="142">
        <f>'Bergson 1'!M36</f>
        <v>68</v>
      </c>
      <c r="N65" s="142">
        <f>'Bergson 1'!N36</f>
        <v>70</v>
      </c>
      <c r="O65" s="142">
        <f>'Bergson 1'!O36</f>
        <v>65</v>
      </c>
      <c r="P65" s="142">
        <f>'Bergson 1'!P36</f>
        <v>70</v>
      </c>
      <c r="Q65" s="54">
        <f>'Bergson 1'!Q36</f>
        <v>135</v>
      </c>
      <c r="R65" s="143" t="e">
        <f>'Bergson 1'!R36</f>
        <v>#DIV/0!</v>
      </c>
    </row>
    <row r="66" spans="1:18" s="3" customFormat="1" ht="27" customHeight="1" x14ac:dyDescent="0.5">
      <c r="A66" s="45">
        <v>3</v>
      </c>
      <c r="B66" s="51"/>
      <c r="C66" s="54">
        <f>'Bergson 1'!C52</f>
        <v>0</v>
      </c>
      <c r="D66" s="54">
        <f>'Bergson 1'!D52</f>
        <v>0</v>
      </c>
      <c r="E66" s="54">
        <f>'Bergson 1'!E52</f>
        <v>0</v>
      </c>
      <c r="F66" s="122"/>
      <c r="G66" s="101"/>
      <c r="H66" s="131">
        <f>'Bergson 1'!H52</f>
        <v>0</v>
      </c>
      <c r="I66" s="76">
        <f>'Bergson 1'!I52</f>
        <v>0</v>
      </c>
      <c r="J66" s="77">
        <f>'Bergson 1'!J52</f>
        <v>0</v>
      </c>
      <c r="K66" s="78">
        <f>'Bergson 1'!K52</f>
        <v>0</v>
      </c>
      <c r="L66" s="76">
        <f>'Bergson 1'!L52</f>
        <v>0</v>
      </c>
      <c r="M66" s="77">
        <f>'Bergson 1'!M52</f>
        <v>0</v>
      </c>
      <c r="N66" s="78">
        <f>'Bergson 1'!N52</f>
        <v>0</v>
      </c>
      <c r="O66" s="54">
        <f>'Bergson 1'!O52</f>
        <v>0</v>
      </c>
      <c r="P66" s="54">
        <f>'Bergson 1'!P52</f>
        <v>0</v>
      </c>
      <c r="Q66" s="54">
        <f>'Bergson 1'!Q52</f>
        <v>0</v>
      </c>
      <c r="R66" s="143" t="e">
        <f>'Bergson 1'!R52</f>
        <v>#DIV/0!</v>
      </c>
    </row>
    <row r="67" spans="1:18" s="3" customFormat="1" ht="27" customHeight="1" x14ac:dyDescent="0.5">
      <c r="A67" s="45"/>
      <c r="B67" s="51"/>
      <c r="C67" s="54"/>
      <c r="D67" s="54"/>
      <c r="E67" s="54"/>
      <c r="F67" s="122"/>
      <c r="G67" s="101"/>
      <c r="H67" s="131"/>
      <c r="I67" s="76"/>
      <c r="J67" s="77"/>
      <c r="K67" s="78"/>
      <c r="L67" s="76"/>
      <c r="M67" s="77"/>
      <c r="N67" s="78"/>
      <c r="O67" s="54"/>
      <c r="P67" s="54"/>
      <c r="Q67" s="54">
        <f t="shared" si="0"/>
        <v>135</v>
      </c>
      <c r="R67" s="143" t="e">
        <f>-SUM(R64:R66)</f>
        <v>#DIV/0!</v>
      </c>
    </row>
    <row r="68" spans="1:18" s="3" customFormat="1" ht="27" customHeight="1" x14ac:dyDescent="0.5">
      <c r="A68" s="45"/>
      <c r="B68" s="51"/>
      <c r="C68" s="54"/>
      <c r="D68" s="54"/>
      <c r="E68" s="54"/>
      <c r="F68" s="122"/>
      <c r="G68" s="101"/>
      <c r="H68" s="131"/>
      <c r="I68" s="76"/>
      <c r="J68" s="77"/>
      <c r="K68" s="78"/>
      <c r="L68" s="76"/>
      <c r="M68" s="77"/>
      <c r="N68" s="78"/>
      <c r="O68" s="54"/>
      <c r="P68" s="54"/>
      <c r="Q68" s="54"/>
      <c r="R68" s="45"/>
    </row>
    <row r="69" spans="1:18" s="3" customFormat="1" ht="27" customHeight="1" x14ac:dyDescent="0.5">
      <c r="A69" s="45">
        <v>1</v>
      </c>
      <c r="B69" s="51"/>
      <c r="C69" s="54">
        <f>'Bergson 1'!C21</f>
        <v>13</v>
      </c>
      <c r="D69" s="54">
        <f>'Bergson 1'!D21</f>
        <v>0</v>
      </c>
      <c r="E69" s="54">
        <f>'Bergson 1'!E21</f>
        <v>0</v>
      </c>
      <c r="F69" s="122"/>
      <c r="G69" s="101"/>
      <c r="H69" s="131">
        <f>'Bergson 1'!H21</f>
        <v>0</v>
      </c>
      <c r="I69" s="76">
        <f>'Bergson 1'!I21</f>
        <v>0</v>
      </c>
      <c r="J69" s="76">
        <f>'Bergson 1'!J21</f>
        <v>0</v>
      </c>
      <c r="K69" s="76">
        <f>'Bergson 1'!K21</f>
        <v>0</v>
      </c>
      <c r="L69" s="76">
        <f>'Bergson 1'!L21</f>
        <v>0</v>
      </c>
      <c r="M69" s="76">
        <f>'Bergson 1'!M21</f>
        <v>0</v>
      </c>
      <c r="N69" s="76">
        <f>'Bergson 1'!N21</f>
        <v>0</v>
      </c>
      <c r="O69" s="76">
        <f>'Bergson 1'!O21</f>
        <v>0</v>
      </c>
      <c r="P69" s="76">
        <f>'Bergson 1'!P21</f>
        <v>0</v>
      </c>
      <c r="Q69" s="76">
        <f>'Bergson 1'!Q21</f>
        <v>0</v>
      </c>
      <c r="R69" s="143" t="e">
        <f>'Bergson 1'!R21</f>
        <v>#DIV/0!</v>
      </c>
    </row>
    <row r="70" spans="1:18" s="3" customFormat="1" ht="27" customHeight="1" x14ac:dyDescent="0.5">
      <c r="A70" s="45">
        <v>2</v>
      </c>
      <c r="B70" s="51"/>
      <c r="C70" s="54">
        <f>'Bergson 1'!C37</f>
        <v>13</v>
      </c>
      <c r="D70" s="54">
        <f>'Bergson 1'!D37</f>
        <v>0</v>
      </c>
      <c r="E70" s="54">
        <f>'Bergson 1'!E37</f>
        <v>0</v>
      </c>
      <c r="F70" s="122"/>
      <c r="G70" s="101"/>
      <c r="H70" s="131">
        <f>'Bergson 1'!H37</f>
        <v>0</v>
      </c>
      <c r="I70" s="76">
        <f>'Bergson 1'!I37</f>
        <v>0</v>
      </c>
      <c r="J70" s="77">
        <f>'Bergson 1'!J37</f>
        <v>0</v>
      </c>
      <c r="K70" s="78">
        <f>'Bergson 1'!K37</f>
        <v>0</v>
      </c>
      <c r="L70" s="76">
        <f>'Bergson 1'!L37</f>
        <v>0</v>
      </c>
      <c r="M70" s="77">
        <f>'Bergson 1'!M37</f>
        <v>0</v>
      </c>
      <c r="N70" s="78">
        <f>'Bergson 1'!N37</f>
        <v>0</v>
      </c>
      <c r="O70" s="54">
        <f>'Bergson 1'!O37</f>
        <v>0</v>
      </c>
      <c r="P70" s="54">
        <f>'Bergson 1'!P37</f>
        <v>0</v>
      </c>
      <c r="Q70" s="54">
        <f>'Bergson 1'!Q37</f>
        <v>0</v>
      </c>
      <c r="R70" s="143" t="e">
        <f>'Bergson 1'!R37</f>
        <v>#DIV/0!</v>
      </c>
    </row>
    <row r="71" spans="1:18" s="3" customFormat="1" ht="27" customHeight="1" x14ac:dyDescent="0.5">
      <c r="A71" s="45">
        <v>3</v>
      </c>
      <c r="B71" s="51"/>
      <c r="C71" s="54">
        <f>'Bergson 1'!C53</f>
        <v>13</v>
      </c>
      <c r="D71" s="54">
        <f>'Bergson 1'!D53</f>
        <v>0</v>
      </c>
      <c r="E71" s="54">
        <f>'Bergson 1'!E53</f>
        <v>0</v>
      </c>
      <c r="F71" s="122"/>
      <c r="G71" s="101"/>
      <c r="H71" s="131">
        <f>'Bergson 1'!H53</f>
        <v>0</v>
      </c>
      <c r="I71" s="76">
        <f>'Bergson 1'!I53</f>
        <v>0</v>
      </c>
      <c r="J71" s="77">
        <f>'Bergson 1'!J53</f>
        <v>0</v>
      </c>
      <c r="K71" s="78">
        <f>'Bergson 1'!K53</f>
        <v>0</v>
      </c>
      <c r="L71" s="76">
        <f>'Bergson 1'!L53</f>
        <v>0</v>
      </c>
      <c r="M71" s="77">
        <f>'Bergson 1'!M53</f>
        <v>0</v>
      </c>
      <c r="N71" s="78">
        <f>'Bergson 1'!N53</f>
        <v>0</v>
      </c>
      <c r="O71" s="54">
        <f>'Bergson 1'!O53</f>
        <v>0</v>
      </c>
      <c r="P71" s="54">
        <f>'Bergson 1'!P53</f>
        <v>0</v>
      </c>
      <c r="Q71" s="54">
        <f>'Bergson 1'!Q53</f>
        <v>0</v>
      </c>
      <c r="R71" s="143" t="e">
        <f>'Bergson 1'!R53</f>
        <v>#DIV/0!</v>
      </c>
    </row>
    <row r="72" spans="1:18" s="3" customFormat="1" ht="27" customHeight="1" x14ac:dyDescent="0.5">
      <c r="A72" s="45"/>
      <c r="B72" s="51"/>
      <c r="C72" s="54"/>
      <c r="D72" s="54"/>
      <c r="E72" s="54"/>
      <c r="F72" s="122"/>
      <c r="G72" s="101"/>
      <c r="H72" s="131"/>
      <c r="I72" s="76"/>
      <c r="J72" s="77"/>
      <c r="K72" s="78"/>
      <c r="L72" s="76"/>
      <c r="M72" s="77"/>
      <c r="N72" s="78"/>
      <c r="O72" s="54"/>
      <c r="P72" s="54"/>
      <c r="Q72" s="54">
        <f t="shared" si="0"/>
        <v>0</v>
      </c>
      <c r="R72" s="143" t="e">
        <f>SUM(R69:R71)</f>
        <v>#DIV/0!</v>
      </c>
    </row>
    <row r="73" spans="1:18" s="3" customFormat="1" ht="27" customHeight="1" x14ac:dyDescent="0.5">
      <c r="A73" s="45"/>
      <c r="B73" s="51"/>
      <c r="C73" s="54"/>
      <c r="D73" s="54"/>
      <c r="E73" s="54"/>
      <c r="F73" s="122"/>
      <c r="G73" s="101"/>
      <c r="H73" s="131"/>
      <c r="I73" s="76"/>
      <c r="J73" s="77"/>
      <c r="K73" s="78"/>
      <c r="L73" s="76"/>
      <c r="M73" s="77"/>
      <c r="N73" s="78"/>
      <c r="O73" s="54"/>
      <c r="P73" s="54"/>
      <c r="Q73" s="54"/>
      <c r="R73" s="144"/>
    </row>
    <row r="74" spans="1:18" s="3" customFormat="1" ht="27" customHeight="1" x14ac:dyDescent="0.5">
      <c r="A74" s="45">
        <v>1</v>
      </c>
      <c r="B74" s="51"/>
      <c r="C74" s="54">
        <f>'Bergson 1'!C22</f>
        <v>14</v>
      </c>
      <c r="D74" s="54">
        <f>'Bergson 1'!D22</f>
        <v>0</v>
      </c>
      <c r="E74" s="54">
        <f>'Bergson 1'!E22</f>
        <v>0</v>
      </c>
      <c r="F74" s="122"/>
      <c r="G74" s="101"/>
      <c r="H74" s="131">
        <f>'Bergson 1'!H22</f>
        <v>0</v>
      </c>
      <c r="I74" s="76">
        <f>'Bergson 1'!I22</f>
        <v>0</v>
      </c>
      <c r="J74" s="77">
        <f>'Bergson 1'!J22</f>
        <v>0</v>
      </c>
      <c r="K74" s="78">
        <f>'Bergson 1'!K22</f>
        <v>0</v>
      </c>
      <c r="L74" s="76">
        <f>'Bergson 1'!L22</f>
        <v>0</v>
      </c>
      <c r="M74" s="77">
        <f>'Bergson 1'!M22</f>
        <v>0</v>
      </c>
      <c r="N74" s="78">
        <f>'Bergson 1'!N22</f>
        <v>0</v>
      </c>
      <c r="O74" s="54">
        <f>'Bergson 1'!O22</f>
        <v>0</v>
      </c>
      <c r="P74" s="54">
        <f>'Bergson 1'!P22</f>
        <v>0</v>
      </c>
      <c r="Q74" s="54">
        <f>'Bergson 1'!Q22</f>
        <v>0</v>
      </c>
      <c r="R74" s="143" t="e">
        <f>'Bergson 1'!R22</f>
        <v>#DIV/0!</v>
      </c>
    </row>
    <row r="75" spans="1:18" s="3" customFormat="1" ht="27" customHeight="1" x14ac:dyDescent="0.5">
      <c r="A75" s="45">
        <v>2</v>
      </c>
      <c r="B75" s="51"/>
      <c r="C75" s="54">
        <f>'Bergson 1'!C38</f>
        <v>14</v>
      </c>
      <c r="D75" s="54">
        <f>'Bergson 1'!D38</f>
        <v>0</v>
      </c>
      <c r="E75" s="54">
        <f>'Bergson 1'!E38</f>
        <v>0</v>
      </c>
      <c r="F75" s="122"/>
      <c r="G75" s="101"/>
      <c r="H75" s="131">
        <f>'Bergson 1'!H38</f>
        <v>0</v>
      </c>
      <c r="I75" s="76">
        <f>'Bergson 1'!I38</f>
        <v>0</v>
      </c>
      <c r="J75" s="77">
        <f>'Bergson 1'!J38</f>
        <v>0</v>
      </c>
      <c r="K75" s="78">
        <f>'Bergson 1'!K38</f>
        <v>0</v>
      </c>
      <c r="L75" s="76">
        <f>'Bergson 1'!L38</f>
        <v>0</v>
      </c>
      <c r="M75" s="77">
        <f>'Bergson 1'!M38</f>
        <v>0</v>
      </c>
      <c r="N75" s="78">
        <f>'Bergson 1'!N38</f>
        <v>0</v>
      </c>
      <c r="O75" s="54">
        <f>'Bergson 1'!O38</f>
        <v>0</v>
      </c>
      <c r="P75" s="54">
        <f>'Bergson 1'!P38</f>
        <v>0</v>
      </c>
      <c r="Q75" s="54">
        <f>'Bergson 1'!Q38</f>
        <v>0</v>
      </c>
      <c r="R75" s="143" t="e">
        <f>'Bergson 1'!R38</f>
        <v>#DIV/0!</v>
      </c>
    </row>
    <row r="76" spans="1:18" s="3" customFormat="1" ht="27" customHeight="1" x14ac:dyDescent="0.5">
      <c r="A76" s="45">
        <v>3</v>
      </c>
      <c r="B76" s="51"/>
      <c r="C76" s="54">
        <f>'Bergson 1'!C54</f>
        <v>14</v>
      </c>
      <c r="D76" s="54">
        <f>'Bergson 1'!D54</f>
        <v>0</v>
      </c>
      <c r="E76" s="54">
        <f>'Bergson 1'!E54</f>
        <v>0</v>
      </c>
      <c r="F76" s="122"/>
      <c r="G76" s="101"/>
      <c r="H76" s="131">
        <f>'Bergson 1'!H54</f>
        <v>0</v>
      </c>
      <c r="I76" s="76">
        <f>'Bergson 1'!I54</f>
        <v>0</v>
      </c>
      <c r="J76" s="77">
        <f>'Bergson 1'!J54</f>
        <v>0</v>
      </c>
      <c r="K76" s="78">
        <f>'Bergson 1'!K54</f>
        <v>0</v>
      </c>
      <c r="L76" s="76">
        <f>'Bergson 1'!L54</f>
        <v>0</v>
      </c>
      <c r="M76" s="77">
        <f>'Bergson 1'!M54</f>
        <v>0</v>
      </c>
      <c r="N76" s="78">
        <f>'Bergson 1'!N54</f>
        <v>0</v>
      </c>
      <c r="O76" s="54">
        <f>'Bergson 1'!O54</f>
        <v>0</v>
      </c>
      <c r="P76" s="54">
        <f>'Bergson 1'!P54</f>
        <v>0</v>
      </c>
      <c r="Q76" s="54">
        <f>'Bergson 1'!Q54</f>
        <v>0</v>
      </c>
      <c r="R76" s="143" t="e">
        <f>'Bergson 1'!R54</f>
        <v>#DIV/0!</v>
      </c>
    </row>
    <row r="77" spans="1:18" s="3" customFormat="1" ht="27" customHeight="1" x14ac:dyDescent="0.5">
      <c r="A77" s="45"/>
      <c r="B77" s="51"/>
      <c r="C77" s="54"/>
      <c r="D77" s="54"/>
      <c r="E77" s="54"/>
      <c r="F77" s="122"/>
      <c r="G77" s="101"/>
      <c r="H77" s="131"/>
      <c r="I77" s="76"/>
      <c r="J77" s="77"/>
      <c r="K77" s="78"/>
      <c r="L77" s="76"/>
      <c r="M77" s="77"/>
      <c r="N77" s="78"/>
      <c r="O77" s="54"/>
      <c r="P77" s="54"/>
      <c r="Q77" s="54">
        <f t="shared" si="0"/>
        <v>0</v>
      </c>
      <c r="R77" s="143" t="e">
        <f>SUM(R74:R76)</f>
        <v>#DIV/0!</v>
      </c>
    </row>
    <row r="78" spans="1:18" s="3" customFormat="1" ht="27" customHeight="1" x14ac:dyDescent="0.5">
      <c r="A78" s="45"/>
      <c r="B78" s="51"/>
      <c r="C78" s="54"/>
      <c r="D78" s="54"/>
      <c r="E78" s="54"/>
      <c r="F78" s="122"/>
      <c r="G78" s="101"/>
      <c r="H78" s="131"/>
      <c r="I78" s="76"/>
      <c r="J78" s="77"/>
      <c r="K78" s="78"/>
      <c r="L78" s="76"/>
      <c r="M78" s="77"/>
      <c r="N78" s="78"/>
      <c r="O78" s="54"/>
      <c r="P78" s="54"/>
      <c r="Q78" s="54"/>
      <c r="R78" s="144"/>
    </row>
    <row r="79" spans="1:18" s="3" customFormat="1" ht="27" customHeight="1" x14ac:dyDescent="0.5">
      <c r="A79" s="45">
        <v>1</v>
      </c>
      <c r="B79" s="51"/>
      <c r="C79" s="54">
        <f>'Bergson 1'!C23</f>
        <v>15</v>
      </c>
      <c r="D79" s="54">
        <f>'Bergson 1'!D23</f>
        <v>0</v>
      </c>
      <c r="E79" s="54">
        <f>'Bergson 1'!E75</f>
        <v>0</v>
      </c>
      <c r="F79" s="122"/>
      <c r="G79" s="101"/>
      <c r="H79" s="131">
        <f>'Bergson 1'!H23</f>
        <v>0</v>
      </c>
      <c r="I79" s="76">
        <f>'Bergson 1'!I23</f>
        <v>0</v>
      </c>
      <c r="J79" s="77">
        <f>'Bergson 1'!J23</f>
        <v>0</v>
      </c>
      <c r="K79" s="78">
        <f>'Bergson 1'!K23</f>
        <v>0</v>
      </c>
      <c r="L79" s="76">
        <f>'Bergson 1'!L23</f>
        <v>0</v>
      </c>
      <c r="M79" s="77">
        <f>'Bergson 1'!M23</f>
        <v>0</v>
      </c>
      <c r="N79" s="78">
        <f>'Bergson 1'!N23</f>
        <v>0</v>
      </c>
      <c r="O79" s="54">
        <f>'Bergson 1'!O23</f>
        <v>0</v>
      </c>
      <c r="P79" s="54">
        <f>'Bergson 1'!P23</f>
        <v>0</v>
      </c>
      <c r="Q79" s="54">
        <f>'Bergson 1'!Q23</f>
        <v>0</v>
      </c>
      <c r="R79" s="143" t="e">
        <f>'Bergson 1'!R23</f>
        <v>#DIV/0!</v>
      </c>
    </row>
    <row r="80" spans="1:18" s="3" customFormat="1" ht="27" customHeight="1" x14ac:dyDescent="0.5">
      <c r="A80" s="45">
        <v>2</v>
      </c>
      <c r="B80" s="51"/>
      <c r="C80" s="54">
        <f>'Bergson 1'!C39</f>
        <v>15</v>
      </c>
      <c r="D80" s="54">
        <f>'Bergson 1'!D39</f>
        <v>0</v>
      </c>
      <c r="E80" s="54">
        <f>'Bergson 1'!E39</f>
        <v>0</v>
      </c>
      <c r="F80" s="122"/>
      <c r="G80" s="101"/>
      <c r="H80" s="131">
        <f>'Bergson 1'!H39</f>
        <v>0</v>
      </c>
      <c r="I80" s="76">
        <f>'Bergson 1'!I39</f>
        <v>0</v>
      </c>
      <c r="J80" s="77">
        <f>'Bergson 1'!J39</f>
        <v>0</v>
      </c>
      <c r="K80" s="78">
        <f>'Bergson 1'!K39</f>
        <v>0</v>
      </c>
      <c r="L80" s="76">
        <f>'Bergson 1'!L39</f>
        <v>0</v>
      </c>
      <c r="M80" s="77">
        <f>'Bergson 1'!M39</f>
        <v>0</v>
      </c>
      <c r="N80" s="78">
        <f>'Bergson 1'!N39</f>
        <v>0</v>
      </c>
      <c r="O80" s="54">
        <f>'Bergson 1'!O39</f>
        <v>0</v>
      </c>
      <c r="P80" s="54">
        <f>'Bergson 1'!P39</f>
        <v>0</v>
      </c>
      <c r="Q80" s="54">
        <f>'Bergson 1'!UQ39</f>
        <v>0</v>
      </c>
      <c r="R80" s="143" t="e">
        <f>'Bergson 1'!R39</f>
        <v>#DIV/0!</v>
      </c>
    </row>
    <row r="81" spans="1:20" s="3" customFormat="1" ht="27" customHeight="1" x14ac:dyDescent="0.5">
      <c r="A81" s="45">
        <v>3</v>
      </c>
      <c r="B81" s="51"/>
      <c r="C81" s="54">
        <f>'Bergson 1'!C55</f>
        <v>15</v>
      </c>
      <c r="D81" s="54">
        <f>'Bergson 1'!D55</f>
        <v>0</v>
      </c>
      <c r="E81" s="54">
        <f>'Bergson 1'!E55</f>
        <v>0</v>
      </c>
      <c r="F81" s="122"/>
      <c r="G81" s="101"/>
      <c r="H81" s="131">
        <f>'Bergson 1'!H55</f>
        <v>0</v>
      </c>
      <c r="I81" s="76">
        <f>'Bergson 1'!I55</f>
        <v>0</v>
      </c>
      <c r="J81" s="77">
        <f>'Bergson 1'!J55</f>
        <v>0</v>
      </c>
      <c r="K81" s="78">
        <f>'Bergson 1'!K55</f>
        <v>0</v>
      </c>
      <c r="L81" s="76">
        <f>'Bergson 1'!L55</f>
        <v>0</v>
      </c>
      <c r="M81" s="77">
        <f>'Bergson 1'!M55</f>
        <v>0</v>
      </c>
      <c r="N81" s="78">
        <f>'Bergson 1'!N55</f>
        <v>0</v>
      </c>
      <c r="O81" s="54">
        <f>'Bergson 1'!O55</f>
        <v>0</v>
      </c>
      <c r="P81" s="54">
        <f>'Bergson 1'!P55</f>
        <v>0</v>
      </c>
      <c r="Q81" s="54">
        <f>'Bergson 1'!Q55</f>
        <v>0</v>
      </c>
      <c r="R81" s="143" t="e">
        <f>'Bergson 1'!R55</f>
        <v>#DIV/0!</v>
      </c>
    </row>
    <row r="82" spans="1:20" s="3" customFormat="1" ht="27" customHeight="1" x14ac:dyDescent="0.5">
      <c r="A82" s="45"/>
      <c r="B82" s="51"/>
      <c r="C82" s="54"/>
      <c r="D82" s="54"/>
      <c r="E82" s="54"/>
      <c r="F82" s="122"/>
      <c r="G82" s="101"/>
      <c r="H82" s="131"/>
      <c r="I82" s="76"/>
      <c r="J82" s="77"/>
      <c r="K82" s="78"/>
      <c r="L82" s="76"/>
      <c r="M82" s="77"/>
      <c r="N82" s="78"/>
      <c r="O82" s="54"/>
      <c r="P82" s="54"/>
      <c r="Q82" s="54">
        <f>SUM(Q79:Q81)</f>
        <v>0</v>
      </c>
      <c r="R82" s="143" t="e">
        <f>SUM(R79:R81)</f>
        <v>#DIV/0!</v>
      </c>
      <c r="T82" s="3" t="s">
        <v>31</v>
      </c>
    </row>
    <row r="83" spans="1:20" s="3" customFormat="1" ht="27" customHeight="1" x14ac:dyDescent="0.5">
      <c r="A83" s="45"/>
      <c r="B83" s="51"/>
      <c r="C83" s="54"/>
      <c r="D83" s="54"/>
      <c r="E83" s="54"/>
      <c r="F83" s="122"/>
      <c r="G83" s="101"/>
      <c r="H83" s="131"/>
      <c r="I83" s="76"/>
      <c r="J83" s="77"/>
      <c r="K83" s="78"/>
      <c r="L83" s="76"/>
      <c r="M83" s="77"/>
      <c r="N83" s="78"/>
      <c r="O83" s="54"/>
      <c r="P83" s="54"/>
      <c r="Q83" s="54"/>
      <c r="R83" s="144"/>
    </row>
    <row r="84" spans="1:20" s="3" customFormat="1" ht="27" customHeight="1" x14ac:dyDescent="0.5">
      <c r="A84" s="45">
        <v>1</v>
      </c>
      <c r="B84" s="51"/>
      <c r="C84" s="54">
        <f>'Bergson 1'!C80</f>
        <v>0</v>
      </c>
      <c r="D84" s="54">
        <f>'Bergson 1'!D80</f>
        <v>0</v>
      </c>
      <c r="E84" s="54">
        <f>'Bergson 1'!E80</f>
        <v>0</v>
      </c>
      <c r="F84" s="122"/>
      <c r="G84" s="101"/>
      <c r="H84" s="131">
        <f>'Bergson 1'!H80</f>
        <v>0</v>
      </c>
      <c r="I84" s="76">
        <f>'Bergson 1'!I80</f>
        <v>0</v>
      </c>
      <c r="J84" s="77">
        <f>'Bergson 1'!J80</f>
        <v>0</v>
      </c>
      <c r="K84" s="78">
        <f>'Bergson 1'!K80</f>
        <v>0</v>
      </c>
      <c r="L84" s="76">
        <f>'Bergson 1'!L80</f>
        <v>0</v>
      </c>
      <c r="M84" s="77">
        <f>'Bergson 1'!M80</f>
        <v>0</v>
      </c>
      <c r="N84" s="78">
        <f>'Bergson 1'!N80</f>
        <v>0</v>
      </c>
      <c r="O84" s="54">
        <f>'Bergson 1'!O80</f>
        <v>0</v>
      </c>
      <c r="P84" s="54">
        <f>'Bergson 1'!P80</f>
        <v>0</v>
      </c>
      <c r="Q84" s="54">
        <f t="shared" si="0"/>
        <v>0</v>
      </c>
      <c r="R84" s="144"/>
    </row>
    <row r="85" spans="1:20" s="3" customFormat="1" ht="27" customHeight="1" x14ac:dyDescent="0.5">
      <c r="A85" s="45">
        <v>2</v>
      </c>
      <c r="B85" s="51"/>
      <c r="C85" s="54">
        <f>'Bergson 1'!C81</f>
        <v>0</v>
      </c>
      <c r="D85" s="54">
        <f>'Bergson 1'!D81</f>
        <v>0</v>
      </c>
      <c r="E85" s="54">
        <f>'Bergson 1'!E81</f>
        <v>0</v>
      </c>
      <c r="F85" s="122"/>
      <c r="G85" s="101"/>
      <c r="H85" s="131">
        <f>'Bergson 1'!H81</f>
        <v>0</v>
      </c>
      <c r="I85" s="76">
        <f>'Bergson 1'!I81</f>
        <v>0</v>
      </c>
      <c r="J85" s="77">
        <f>'Bergson 1'!J81</f>
        <v>0</v>
      </c>
      <c r="K85" s="78">
        <f>'Bergson 1'!K81</f>
        <v>0</v>
      </c>
      <c r="L85" s="76">
        <f>'Bergson 1'!L81</f>
        <v>0</v>
      </c>
      <c r="M85" s="77">
        <f>'Bergson 1'!M81</f>
        <v>0</v>
      </c>
      <c r="N85" s="78">
        <f>'Bergson 1'!N81</f>
        <v>0</v>
      </c>
      <c r="O85" s="54">
        <f>'Bergson 1'!O81</f>
        <v>0</v>
      </c>
      <c r="P85" s="54">
        <f>'Bergson 1'!P81</f>
        <v>0</v>
      </c>
      <c r="Q85" s="54">
        <f t="shared" si="0"/>
        <v>0</v>
      </c>
      <c r="R85" s="144"/>
    </row>
    <row r="86" spans="1:20" s="3" customFormat="1" ht="27" customHeight="1" x14ac:dyDescent="0.5">
      <c r="A86" s="45">
        <v>3</v>
      </c>
      <c r="B86" s="51"/>
      <c r="C86" s="54">
        <f>'Bergson 1'!C82</f>
        <v>0</v>
      </c>
      <c r="D86" s="54">
        <f>'Bergson 1'!D82</f>
        <v>0</v>
      </c>
      <c r="E86" s="54">
        <f>'Bergson 1'!E82</f>
        <v>0</v>
      </c>
      <c r="F86" s="122"/>
      <c r="G86" s="101"/>
      <c r="H86" s="131">
        <f>'Bergson 1'!H82</f>
        <v>0</v>
      </c>
      <c r="I86" s="76">
        <f>'Bergson 1'!I82</f>
        <v>0</v>
      </c>
      <c r="J86" s="77">
        <f>'Bergson 1'!J82</f>
        <v>0</v>
      </c>
      <c r="K86" s="78">
        <f>'Bergson 1'!K82</f>
        <v>0</v>
      </c>
      <c r="L86" s="76">
        <f>'Bergson 1'!L82</f>
        <v>0</v>
      </c>
      <c r="M86" s="77">
        <f>'Bergson 1'!M82</f>
        <v>0</v>
      </c>
      <c r="N86" s="78">
        <f>'Bergson 1'!N82</f>
        <v>0</v>
      </c>
      <c r="O86" s="54">
        <f>'Bergson 1'!O82</f>
        <v>0</v>
      </c>
      <c r="P86" s="54">
        <f>'Bergson 1'!P82</f>
        <v>0</v>
      </c>
      <c r="Q86" s="54">
        <f t="shared" si="0"/>
        <v>0</v>
      </c>
      <c r="R86" s="144"/>
    </row>
    <row r="87" spans="1:20" s="3" customFormat="1" ht="27" customHeight="1" x14ac:dyDescent="0.5">
      <c r="A87" s="45"/>
      <c r="B87" s="51"/>
      <c r="C87" s="54">
        <f>'Bergson 1'!C83</f>
        <v>0</v>
      </c>
      <c r="D87" s="54">
        <f>'Bergson 1'!D83</f>
        <v>0</v>
      </c>
      <c r="E87" s="54">
        <f>'Bergson 1'!E83</f>
        <v>0</v>
      </c>
      <c r="F87" s="122"/>
      <c r="G87" s="101"/>
      <c r="H87" s="131">
        <f>'Bergson 1'!H83</f>
        <v>0</v>
      </c>
      <c r="I87" s="76">
        <f>'Bergson 1'!I83</f>
        <v>0</v>
      </c>
      <c r="J87" s="77">
        <f>'Bergson 1'!J83</f>
        <v>0</v>
      </c>
      <c r="K87" s="78">
        <f>'Bergson 1'!K83</f>
        <v>0</v>
      </c>
      <c r="L87" s="76">
        <f>'Bergson 1'!L83</f>
        <v>0</v>
      </c>
      <c r="M87" s="77">
        <f>'Bergson 1'!M83</f>
        <v>0</v>
      </c>
      <c r="N87" s="78">
        <f>'Bergson 1'!N83</f>
        <v>0</v>
      </c>
      <c r="O87" s="54">
        <f>'Bergson 1'!O83</f>
        <v>0</v>
      </c>
      <c r="P87" s="54">
        <f>'Bergson 1'!P83</f>
        <v>0</v>
      </c>
      <c r="Q87" s="54">
        <f t="shared" si="0"/>
        <v>0</v>
      </c>
      <c r="R87" s="144"/>
      <c r="S87" s="3">
        <v>4</v>
      </c>
    </row>
    <row r="88" spans="1:20" s="3" customFormat="1" ht="27" customHeight="1" x14ac:dyDescent="0.5">
      <c r="A88" s="45"/>
      <c r="B88" s="51"/>
      <c r="C88" s="54">
        <f>'Bergson 1'!C84</f>
        <v>0</v>
      </c>
      <c r="D88" s="54">
        <f>'Bergson 1'!D84</f>
        <v>0</v>
      </c>
      <c r="E88" s="54">
        <f>'Bergson 1'!E84</f>
        <v>0</v>
      </c>
      <c r="F88" s="122"/>
      <c r="G88" s="101"/>
      <c r="H88" s="131">
        <f>'Bergson 1'!H84</f>
        <v>0</v>
      </c>
      <c r="I88" s="76">
        <f>'Bergson 1'!I84</f>
        <v>0</v>
      </c>
      <c r="J88" s="77">
        <f>'Bergson 1'!J84</f>
        <v>0</v>
      </c>
      <c r="K88" s="78">
        <f>'Bergson 1'!K84</f>
        <v>0</v>
      </c>
      <c r="L88" s="76">
        <f>'Bergson 1'!L84</f>
        <v>0</v>
      </c>
      <c r="M88" s="77">
        <f>'Bergson 1'!M84</f>
        <v>0</v>
      </c>
      <c r="N88" s="78">
        <f>'Bergson 1'!N84</f>
        <v>0</v>
      </c>
      <c r="O88" s="54">
        <f>'Bergson 1'!O84</f>
        <v>0</v>
      </c>
      <c r="P88" s="54">
        <f>'Bergson 1'!P84</f>
        <v>0</v>
      </c>
      <c r="Q88" s="54">
        <f t="shared" si="0"/>
        <v>0</v>
      </c>
      <c r="R88" s="144"/>
    </row>
    <row r="89" spans="1:20" s="3" customFormat="1" ht="27" customHeight="1" x14ac:dyDescent="0.5">
      <c r="A89" s="45">
        <v>1</v>
      </c>
      <c r="B89" s="51"/>
      <c r="C89" s="54">
        <f>'Bergson 1'!C85</f>
        <v>0</v>
      </c>
      <c r="D89" s="54">
        <f>'Bergson 1'!D85</f>
        <v>0</v>
      </c>
      <c r="E89" s="54">
        <f>'Bergson 1'!E85</f>
        <v>0</v>
      </c>
      <c r="F89" s="122"/>
      <c r="G89" s="101"/>
      <c r="H89" s="131">
        <f>'Bergson 1'!H85</f>
        <v>0</v>
      </c>
      <c r="I89" s="76">
        <f>'Bergson 1'!I85</f>
        <v>0</v>
      </c>
      <c r="J89" s="77">
        <f>'Bergson 1'!J85</f>
        <v>0</v>
      </c>
      <c r="K89" s="78">
        <f>'Bergson 1'!K85</f>
        <v>0</v>
      </c>
      <c r="L89" s="76">
        <f>'Bergson 1'!L85</f>
        <v>0</v>
      </c>
      <c r="M89" s="77">
        <f>'Bergson 1'!M85</f>
        <v>0</v>
      </c>
      <c r="N89" s="78">
        <f>'Bergson 1'!N85</f>
        <v>0</v>
      </c>
      <c r="O89" s="54">
        <f>'Bergson 1'!O85</f>
        <v>0</v>
      </c>
      <c r="P89" s="54">
        <f>'Bergson 1'!P85</f>
        <v>0</v>
      </c>
      <c r="Q89" s="54">
        <f t="shared" si="0"/>
        <v>0</v>
      </c>
      <c r="R89" s="144"/>
    </row>
    <row r="90" spans="1:20" s="3" customFormat="1" ht="27" customHeight="1" x14ac:dyDescent="0.5">
      <c r="A90" s="45">
        <v>2</v>
      </c>
      <c r="B90" s="51"/>
      <c r="C90" s="54">
        <f>'Bergson 1'!C86</f>
        <v>0</v>
      </c>
      <c r="D90" s="54">
        <f>'Bergson 1'!D86</f>
        <v>0</v>
      </c>
      <c r="E90" s="54">
        <f>'Bergson 1'!E86</f>
        <v>0</v>
      </c>
      <c r="F90" s="122"/>
      <c r="G90" s="101"/>
      <c r="H90" s="131">
        <f>'Bergson 1'!H86</f>
        <v>0</v>
      </c>
      <c r="I90" s="76">
        <f>'Bergson 1'!I86</f>
        <v>0</v>
      </c>
      <c r="J90" s="77">
        <f>'Bergson 1'!J86</f>
        <v>0</v>
      </c>
      <c r="K90" s="78">
        <f>'Bergson 1'!K86</f>
        <v>0</v>
      </c>
      <c r="L90" s="76">
        <f>'Bergson 1'!L86</f>
        <v>0</v>
      </c>
      <c r="M90" s="77">
        <f>'Bergson 1'!M86</f>
        <v>0</v>
      </c>
      <c r="N90" s="78">
        <f>'Bergson 1'!N86</f>
        <v>0</v>
      </c>
      <c r="O90" s="54">
        <f>'Bergson 1'!O86</f>
        <v>0</v>
      </c>
      <c r="P90" s="54">
        <f>'Bergson 1'!P86</f>
        <v>0</v>
      </c>
      <c r="Q90" s="54">
        <f t="shared" si="0"/>
        <v>0</v>
      </c>
      <c r="R90" s="144"/>
    </row>
    <row r="91" spans="1:20" s="3" customFormat="1" ht="27" customHeight="1" x14ac:dyDescent="0.5">
      <c r="A91" s="45"/>
      <c r="B91" s="51"/>
      <c r="C91" s="54">
        <f>'Bergson 1'!C87</f>
        <v>0</v>
      </c>
      <c r="D91" s="54">
        <f>'Bergson 1'!D87</f>
        <v>0</v>
      </c>
      <c r="E91" s="54">
        <f>'Bergson 1'!E87</f>
        <v>0</v>
      </c>
      <c r="F91" s="122"/>
      <c r="G91" s="101"/>
      <c r="H91" s="131">
        <f>'Bergson 1'!H87</f>
        <v>0</v>
      </c>
      <c r="I91" s="76">
        <f>'Bergson 1'!I87</f>
        <v>0</v>
      </c>
      <c r="J91" s="77">
        <f>'Bergson 1'!J87</f>
        <v>0</v>
      </c>
      <c r="K91" s="78">
        <f>'Bergson 1'!K87</f>
        <v>0</v>
      </c>
      <c r="L91" s="76">
        <f>'Bergson 1'!L87</f>
        <v>0</v>
      </c>
      <c r="M91" s="77">
        <f>'Bergson 1'!M87</f>
        <v>0</v>
      </c>
      <c r="N91" s="78">
        <f>'Bergson 1'!N87</f>
        <v>0</v>
      </c>
      <c r="O91" s="54">
        <f>'Bergson 1'!O87</f>
        <v>0</v>
      </c>
      <c r="P91" s="54">
        <f>'Bergson 1'!P87</f>
        <v>0</v>
      </c>
      <c r="Q91" s="54">
        <f t="shared" si="0"/>
        <v>0</v>
      </c>
      <c r="R91" s="144"/>
      <c r="S91" s="3">
        <v>7</v>
      </c>
    </row>
    <row r="92" spans="1:20" s="3" customFormat="1" ht="27" customHeight="1" x14ac:dyDescent="0.5">
      <c r="A92" s="45"/>
      <c r="B92" s="51"/>
      <c r="C92" s="54">
        <f>'Bergson 1'!C88</f>
        <v>0</v>
      </c>
      <c r="D92" s="54">
        <f>'Bergson 1'!D88</f>
        <v>0</v>
      </c>
      <c r="E92" s="54">
        <f>'Bergson 1'!E88</f>
        <v>0</v>
      </c>
      <c r="F92" s="122"/>
      <c r="G92" s="101"/>
      <c r="H92" s="131">
        <f>'Bergson 1'!H88</f>
        <v>0</v>
      </c>
      <c r="I92" s="76">
        <f>'Bergson 1'!I88</f>
        <v>0</v>
      </c>
      <c r="J92" s="77">
        <f>'Bergson 1'!J88</f>
        <v>0</v>
      </c>
      <c r="K92" s="78">
        <f>'Bergson 1'!K88</f>
        <v>0</v>
      </c>
      <c r="L92" s="76">
        <f>'Bergson 1'!L88</f>
        <v>0</v>
      </c>
      <c r="M92" s="77">
        <f>'Bergson 1'!M88</f>
        <v>0</v>
      </c>
      <c r="N92" s="78">
        <f>'Bergson 1'!N88</f>
        <v>0</v>
      </c>
      <c r="O92" s="54">
        <f>'Bergson 1'!O88</f>
        <v>0</v>
      </c>
      <c r="P92" s="54">
        <f>'Bergson 1'!P88</f>
        <v>0</v>
      </c>
      <c r="Q92" s="54">
        <f t="shared" si="0"/>
        <v>0</v>
      </c>
      <c r="R92" s="144"/>
    </row>
    <row r="93" spans="1:20" s="3" customFormat="1" ht="27" customHeight="1" x14ac:dyDescent="0.5">
      <c r="A93" s="45">
        <v>1</v>
      </c>
      <c r="B93" s="51"/>
      <c r="C93" s="54">
        <f>'Bergson 1'!C89</f>
        <v>0</v>
      </c>
      <c r="D93" s="54">
        <f>'Bergson 1'!D89</f>
        <v>0</v>
      </c>
      <c r="E93" s="54">
        <f>'Bergson 1'!E89</f>
        <v>0</v>
      </c>
      <c r="F93" s="122"/>
      <c r="G93" s="101"/>
      <c r="H93" s="131">
        <f>'Bergson 1'!H89</f>
        <v>0</v>
      </c>
      <c r="I93" s="76">
        <f>'Bergson 1'!I89</f>
        <v>0</v>
      </c>
      <c r="J93" s="77">
        <f>'Bergson 1'!J89</f>
        <v>0</v>
      </c>
      <c r="K93" s="78">
        <f>'Bergson 1'!K89</f>
        <v>0</v>
      </c>
      <c r="L93" s="76">
        <f>'Bergson 1'!L89</f>
        <v>0</v>
      </c>
      <c r="M93" s="77">
        <f>'Bergson 1'!M89</f>
        <v>0</v>
      </c>
      <c r="N93" s="78">
        <f>'Bergson 1'!N89</f>
        <v>0</v>
      </c>
      <c r="O93" s="54">
        <f>'Bergson 1'!O89</f>
        <v>0</v>
      </c>
      <c r="P93" s="54">
        <f>'Bergson 1'!P89</f>
        <v>0</v>
      </c>
      <c r="Q93" s="54">
        <f t="shared" si="0"/>
        <v>0</v>
      </c>
      <c r="R93" s="144"/>
    </row>
    <row r="94" spans="1:20" s="3" customFormat="1" ht="27" customHeight="1" x14ac:dyDescent="0.5">
      <c r="A94" s="45">
        <v>2</v>
      </c>
      <c r="B94" s="51"/>
      <c r="C94" s="54">
        <f>'Bergson 1'!C90</f>
        <v>0</v>
      </c>
      <c r="D94" s="54">
        <f>'Bergson 1'!D90</f>
        <v>0</v>
      </c>
      <c r="E94" s="54">
        <f>'Bergson 1'!E90</f>
        <v>0</v>
      </c>
      <c r="F94" s="122"/>
      <c r="G94" s="101"/>
      <c r="H94" s="131">
        <f>'Bergson 1'!H90</f>
        <v>0</v>
      </c>
      <c r="I94" s="76">
        <f>'Bergson 1'!I90</f>
        <v>0</v>
      </c>
      <c r="J94" s="77">
        <f>'Bergson 1'!J90</f>
        <v>0</v>
      </c>
      <c r="K94" s="78">
        <f>'Bergson 1'!K90</f>
        <v>0</v>
      </c>
      <c r="L94" s="76">
        <f>'Bergson 1'!L90</f>
        <v>0</v>
      </c>
      <c r="M94" s="77">
        <f>'Bergson 1'!M90</f>
        <v>0</v>
      </c>
      <c r="N94" s="78">
        <f>'Bergson 1'!N90</f>
        <v>0</v>
      </c>
      <c r="O94" s="54">
        <f>'Bergson 1'!O90</f>
        <v>0</v>
      </c>
      <c r="P94" s="54">
        <f>'Bergson 1'!P90</f>
        <v>0</v>
      </c>
      <c r="Q94" s="54">
        <f t="shared" si="0"/>
        <v>0</v>
      </c>
      <c r="R94" s="144"/>
    </row>
    <row r="95" spans="1:20" s="3" customFormat="1" ht="27" customHeight="1" x14ac:dyDescent="0.5">
      <c r="A95" s="45"/>
      <c r="B95" s="51"/>
      <c r="C95" s="54">
        <f>'Bergson 1'!C91</f>
        <v>0</v>
      </c>
      <c r="D95" s="54">
        <f>'Bergson 1'!D91</f>
        <v>0</v>
      </c>
      <c r="E95" s="54">
        <f>'Bergson 1'!E91</f>
        <v>0</v>
      </c>
      <c r="F95" s="122"/>
      <c r="G95" s="101"/>
      <c r="H95" s="131">
        <f>'Bergson 1'!H91</f>
        <v>0</v>
      </c>
      <c r="I95" s="76">
        <f>'Bergson 1'!I91</f>
        <v>0</v>
      </c>
      <c r="J95" s="77">
        <f>'Bergson 1'!J91</f>
        <v>0</v>
      </c>
      <c r="K95" s="78">
        <f>'Bergson 1'!K91</f>
        <v>0</v>
      </c>
      <c r="L95" s="76">
        <f>'Bergson 1'!L91</f>
        <v>0</v>
      </c>
      <c r="M95" s="77">
        <f>'Bergson 1'!M91</f>
        <v>0</v>
      </c>
      <c r="N95" s="78">
        <f>'Bergson 1'!N91</f>
        <v>0</v>
      </c>
      <c r="O95" s="54">
        <f>'Bergson 1'!O91</f>
        <v>0</v>
      </c>
      <c r="P95" s="54">
        <f>'Bergson 1'!P91</f>
        <v>0</v>
      </c>
      <c r="Q95" s="54">
        <f t="shared" si="0"/>
        <v>0</v>
      </c>
      <c r="R95" s="144"/>
      <c r="S95" s="3">
        <v>9</v>
      </c>
    </row>
    <row r="96" spans="1:20" s="3" customFormat="1" ht="27" customHeight="1" x14ac:dyDescent="0.5">
      <c r="A96" s="45"/>
      <c r="B96" s="51"/>
      <c r="C96" s="54">
        <f>'Bergson 1'!C92</f>
        <v>0</v>
      </c>
      <c r="D96" s="54">
        <f>'Bergson 1'!D92</f>
        <v>0</v>
      </c>
      <c r="E96" s="54">
        <f>'Bergson 1'!E92</f>
        <v>0</v>
      </c>
      <c r="F96" s="122"/>
      <c r="G96" s="101"/>
      <c r="H96" s="131">
        <f>'Bergson 1'!H92</f>
        <v>0</v>
      </c>
      <c r="I96" s="76">
        <f>'Bergson 1'!I92</f>
        <v>0</v>
      </c>
      <c r="J96" s="77">
        <f>'Bergson 1'!J92</f>
        <v>0</v>
      </c>
      <c r="K96" s="78">
        <f>'Bergson 1'!K92</f>
        <v>0</v>
      </c>
      <c r="L96" s="76">
        <f>'Bergson 1'!L92</f>
        <v>0</v>
      </c>
      <c r="M96" s="77">
        <f>'Bergson 1'!M92</f>
        <v>0</v>
      </c>
      <c r="N96" s="78">
        <f>'Bergson 1'!N92</f>
        <v>0</v>
      </c>
      <c r="O96" s="54">
        <f>'Bergson 1'!O92</f>
        <v>0</v>
      </c>
      <c r="P96" s="54">
        <f>'Bergson 1'!P92</f>
        <v>0</v>
      </c>
      <c r="Q96" s="54">
        <f t="shared" si="0"/>
        <v>0</v>
      </c>
      <c r="R96" s="144"/>
    </row>
    <row r="97" spans="1:21" s="3" customFormat="1" ht="27" customHeight="1" x14ac:dyDescent="0.5">
      <c r="A97" s="45">
        <v>1</v>
      </c>
      <c r="B97" s="51"/>
      <c r="C97" s="54">
        <f>'Bergson 1'!C93</f>
        <v>0</v>
      </c>
      <c r="D97" s="54">
        <f>'Bergson 1'!D93</f>
        <v>0</v>
      </c>
      <c r="E97" s="54">
        <f>'Bergson 1'!E93</f>
        <v>0</v>
      </c>
      <c r="F97" s="122"/>
      <c r="G97" s="101"/>
      <c r="H97" s="131">
        <f>'Bergson 1'!H93</f>
        <v>0</v>
      </c>
      <c r="I97" s="76">
        <f>'Bergson 1'!I93</f>
        <v>0</v>
      </c>
      <c r="J97" s="77">
        <f>'Bergson 1'!J93</f>
        <v>0</v>
      </c>
      <c r="K97" s="78">
        <f>'Bergson 1'!K93</f>
        <v>0</v>
      </c>
      <c r="L97" s="76">
        <f>'Bergson 1'!L93</f>
        <v>0</v>
      </c>
      <c r="M97" s="77">
        <f>'Bergson 1'!M93</f>
        <v>0</v>
      </c>
      <c r="N97" s="78">
        <f>'Bergson 1'!N93</f>
        <v>0</v>
      </c>
      <c r="O97" s="54">
        <f>'Bergson 1'!O93</f>
        <v>0</v>
      </c>
      <c r="P97" s="54">
        <f>'Bergson 1'!P93</f>
        <v>0</v>
      </c>
      <c r="Q97" s="54">
        <f t="shared" si="0"/>
        <v>0</v>
      </c>
      <c r="R97" s="144"/>
    </row>
    <row r="98" spans="1:21" s="3" customFormat="1" ht="27" customHeight="1" x14ac:dyDescent="0.5">
      <c r="A98" s="45">
        <v>2</v>
      </c>
      <c r="B98" s="51"/>
      <c r="C98" s="54">
        <f>'Bergson 1'!C94</f>
        <v>0</v>
      </c>
      <c r="D98" s="54">
        <f>'Bergson 1'!D94</f>
        <v>0</v>
      </c>
      <c r="E98" s="54">
        <f>'Bergson 1'!E94</f>
        <v>0</v>
      </c>
      <c r="F98" s="122"/>
      <c r="G98" s="101"/>
      <c r="H98" s="131">
        <f>'Bergson 1'!H94</f>
        <v>0</v>
      </c>
      <c r="I98" s="76">
        <f>'Bergson 1'!I94</f>
        <v>0</v>
      </c>
      <c r="J98" s="77">
        <f>'Bergson 1'!J94</f>
        <v>0</v>
      </c>
      <c r="K98" s="78">
        <f>'Bergson 1'!K94</f>
        <v>0</v>
      </c>
      <c r="L98" s="76">
        <f>'Bergson 1'!L94</f>
        <v>0</v>
      </c>
      <c r="M98" s="77">
        <f>'Bergson 1'!M94</f>
        <v>0</v>
      </c>
      <c r="N98" s="78">
        <f>'Bergson 1'!N94</f>
        <v>0</v>
      </c>
      <c r="O98" s="54">
        <f>'Bergson 1'!O94</f>
        <v>0</v>
      </c>
      <c r="P98" s="54">
        <f>'Bergson 1'!P94</f>
        <v>0</v>
      </c>
      <c r="Q98" s="54">
        <f t="shared" si="0"/>
        <v>0</v>
      </c>
      <c r="R98" s="144"/>
    </row>
    <row r="99" spans="1:21" s="3" customFormat="1" ht="27" customHeight="1" x14ac:dyDescent="0.5">
      <c r="A99" s="45"/>
      <c r="B99" s="51"/>
      <c r="C99" s="54">
        <f>'Bergson 1'!C95</f>
        <v>0</v>
      </c>
      <c r="D99" s="54">
        <f>'Bergson 1'!D95</f>
        <v>0</v>
      </c>
      <c r="E99" s="54">
        <f>'Bergson 1'!E95</f>
        <v>0</v>
      </c>
      <c r="F99" s="23"/>
      <c r="G99" s="101"/>
      <c r="H99" s="131">
        <f>'Bergson 1'!H95</f>
        <v>0</v>
      </c>
      <c r="I99" s="76">
        <f>'Bergson 1'!I95</f>
        <v>0</v>
      </c>
      <c r="J99" s="77">
        <f>'Bergson 1'!J95</f>
        <v>0</v>
      </c>
      <c r="K99" s="78">
        <f>'Bergson 1'!K95</f>
        <v>0</v>
      </c>
      <c r="L99" s="76">
        <f>'Bergson 1'!L95</f>
        <v>0</v>
      </c>
      <c r="M99" s="77">
        <f>'Bergson 1'!M95</f>
        <v>0</v>
      </c>
      <c r="N99" s="78">
        <f>'Bergson 1'!N95</f>
        <v>0</v>
      </c>
      <c r="O99" s="54">
        <f>'Bergson 1'!O95</f>
        <v>0</v>
      </c>
      <c r="P99" s="54">
        <f>'Bergson 1'!P95</f>
        <v>0</v>
      </c>
      <c r="Q99" s="54">
        <f t="shared" si="0"/>
        <v>0</v>
      </c>
      <c r="R99" s="144"/>
      <c r="S99" s="3" t="s">
        <v>24</v>
      </c>
      <c r="U99" s="3" t="s">
        <v>23</v>
      </c>
    </row>
    <row r="100" spans="1:21" s="3" customFormat="1" ht="27" customHeight="1" x14ac:dyDescent="0.5">
      <c r="A100" s="45">
        <v>1</v>
      </c>
      <c r="B100" s="51"/>
      <c r="C100" s="54">
        <f>'Bergson 1'!C96</f>
        <v>0</v>
      </c>
      <c r="D100" s="54">
        <f>'Bergson 1'!D96</f>
        <v>0</v>
      </c>
      <c r="E100" s="54">
        <f>'Bergson 1'!E96</f>
        <v>0</v>
      </c>
      <c r="F100" s="90"/>
      <c r="G100" s="101"/>
      <c r="H100" s="131">
        <f>'Bergson 1'!H96</f>
        <v>0</v>
      </c>
      <c r="I100" s="76">
        <f>'Bergson 1'!I96</f>
        <v>0</v>
      </c>
      <c r="J100" s="77">
        <f>'Bergson 1'!J96</f>
        <v>0</v>
      </c>
      <c r="K100" s="78">
        <f>'Bergson 1'!K96</f>
        <v>0</v>
      </c>
      <c r="L100" s="76">
        <f>'Bergson 1'!L96</f>
        <v>0</v>
      </c>
      <c r="M100" s="77">
        <f>'Bergson 1'!M96</f>
        <v>0</v>
      </c>
      <c r="N100" s="78">
        <f>'Bergson 1'!N96</f>
        <v>0</v>
      </c>
      <c r="O100" s="54">
        <f>'Bergson 1'!O96</f>
        <v>0</v>
      </c>
      <c r="P100" s="54">
        <f>'Bergson 1'!P96</f>
        <v>0</v>
      </c>
      <c r="Q100" s="54">
        <f t="shared" si="0"/>
        <v>0</v>
      </c>
      <c r="R100" s="144"/>
    </row>
    <row r="101" spans="1:21" s="3" customFormat="1" ht="27" customHeight="1" x14ac:dyDescent="0.5">
      <c r="A101" s="45">
        <v>2</v>
      </c>
      <c r="B101" s="51"/>
      <c r="C101" s="54">
        <f>'Bergson 1'!C97</f>
        <v>0</v>
      </c>
      <c r="D101" s="54">
        <f>'Bergson 1'!D97</f>
        <v>0</v>
      </c>
      <c r="E101" s="54">
        <f>'Bergson 1'!E97</f>
        <v>0</v>
      </c>
      <c r="F101" s="93"/>
      <c r="G101" s="101"/>
      <c r="H101" s="131">
        <f>'Bergson 1'!H97</f>
        <v>0</v>
      </c>
      <c r="I101" s="76">
        <f>'Bergson 1'!I97</f>
        <v>0</v>
      </c>
      <c r="J101" s="77">
        <f>'Bergson 1'!J97</f>
        <v>0</v>
      </c>
      <c r="K101" s="78">
        <f>'Bergson 1'!K97</f>
        <v>0</v>
      </c>
      <c r="L101" s="76">
        <f>'Bergson 1'!L97</f>
        <v>0</v>
      </c>
      <c r="M101" s="77">
        <f>'Bergson 1'!M97</f>
        <v>0</v>
      </c>
      <c r="N101" s="78">
        <f>'Bergson 1'!N97</f>
        <v>0</v>
      </c>
      <c r="O101" s="54">
        <f>'Bergson 1'!O97</f>
        <v>0</v>
      </c>
      <c r="P101" s="54">
        <f>'Bergson 1'!P97</f>
        <v>0</v>
      </c>
      <c r="Q101" s="54">
        <f t="shared" si="0"/>
        <v>0</v>
      </c>
      <c r="R101" s="144"/>
    </row>
    <row r="102" spans="1:21" s="3" customFormat="1" ht="27" customHeight="1" x14ac:dyDescent="0.5">
      <c r="A102" s="45">
        <v>3</v>
      </c>
      <c r="B102" s="51"/>
      <c r="C102" s="54">
        <f>'Bergson 1'!C98</f>
        <v>0</v>
      </c>
      <c r="D102" s="54">
        <f>'Bergson 1'!D98</f>
        <v>0</v>
      </c>
      <c r="E102" s="54">
        <f>'Bergson 1'!E98</f>
        <v>0</v>
      </c>
      <c r="F102" s="93"/>
      <c r="G102" s="101"/>
      <c r="H102" s="131">
        <f>'Bergson 1'!H98</f>
        <v>0</v>
      </c>
      <c r="I102" s="76">
        <f>'Bergson 1'!I98</f>
        <v>0</v>
      </c>
      <c r="J102" s="77">
        <f>'Bergson 1'!J98</f>
        <v>0</v>
      </c>
      <c r="K102" s="78">
        <f>'Bergson 1'!K98</f>
        <v>0</v>
      </c>
      <c r="L102" s="76">
        <f>'Bergson 1'!L98</f>
        <v>0</v>
      </c>
      <c r="M102" s="77">
        <f>'Bergson 1'!M98</f>
        <v>0</v>
      </c>
      <c r="N102" s="78">
        <f>'Bergson 1'!N98</f>
        <v>0</v>
      </c>
      <c r="O102" s="54">
        <f>'Bergson 1'!O98</f>
        <v>0</v>
      </c>
      <c r="P102" s="54">
        <f>'Bergson 1'!P98</f>
        <v>0</v>
      </c>
      <c r="Q102" s="54">
        <f t="shared" si="0"/>
        <v>0</v>
      </c>
      <c r="R102" s="144"/>
    </row>
    <row r="103" spans="1:21" s="3" customFormat="1" ht="27" customHeight="1" x14ac:dyDescent="0.5">
      <c r="A103" s="10"/>
      <c r="B103" s="29"/>
      <c r="C103" s="61"/>
      <c r="D103" s="61"/>
      <c r="E103" s="24"/>
      <c r="F103" s="93"/>
      <c r="G103" s="94"/>
      <c r="H103" s="132"/>
      <c r="I103" s="77"/>
      <c r="J103" s="141"/>
      <c r="K103" s="77"/>
      <c r="L103" s="17"/>
      <c r="M103" s="17"/>
      <c r="N103" s="17"/>
      <c r="O103" s="17"/>
      <c r="P103" s="17"/>
      <c r="Q103" s="17"/>
      <c r="R103" s="98"/>
    </row>
    <row r="104" spans="1:21" s="3" customFormat="1" ht="27" customHeight="1" x14ac:dyDescent="0.5">
      <c r="A104" s="10"/>
      <c r="B104" s="24"/>
      <c r="C104" s="73"/>
      <c r="D104" s="73"/>
      <c r="E104" s="56"/>
      <c r="F104" s="93"/>
      <c r="G104" s="94"/>
      <c r="H104" s="132"/>
      <c r="I104" s="77"/>
      <c r="J104" s="141"/>
      <c r="K104" s="77"/>
      <c r="L104" s="17"/>
      <c r="M104" s="17"/>
      <c r="N104" s="17"/>
      <c r="O104" s="17"/>
      <c r="P104" s="17"/>
      <c r="Q104" s="17"/>
      <c r="R104" s="98"/>
    </row>
    <row r="105" spans="1:21" s="3" customFormat="1" ht="27" customHeight="1" x14ac:dyDescent="0.5">
      <c r="A105" s="10">
        <v>1</v>
      </c>
      <c r="B105" s="24"/>
      <c r="C105" s="73"/>
      <c r="D105" s="73"/>
      <c r="E105" s="56"/>
      <c r="F105" s="93"/>
      <c r="G105" s="94"/>
      <c r="H105" s="132"/>
      <c r="I105" s="77"/>
      <c r="J105" s="141"/>
      <c r="K105" s="77"/>
      <c r="L105" s="17"/>
      <c r="M105" s="17"/>
      <c r="N105" s="17"/>
      <c r="O105" s="17"/>
      <c r="P105" s="17"/>
      <c r="Q105" s="17"/>
      <c r="R105" s="98"/>
    </row>
    <row r="106" spans="1:21" s="3" customFormat="1" ht="27" customHeight="1" x14ac:dyDescent="0.5">
      <c r="A106" s="45">
        <v>2</v>
      </c>
      <c r="B106" s="51"/>
      <c r="C106" s="95"/>
      <c r="D106" s="95"/>
      <c r="E106" s="96"/>
      <c r="F106" s="93"/>
      <c r="G106" s="94"/>
      <c r="H106" s="132"/>
      <c r="I106" s="77"/>
      <c r="J106" s="141"/>
      <c r="K106" s="77"/>
      <c r="L106" s="17"/>
      <c r="M106" s="17"/>
      <c r="N106" s="17"/>
      <c r="O106" s="17"/>
      <c r="P106" s="17"/>
      <c r="Q106" s="17"/>
      <c r="R106" s="98"/>
    </row>
    <row r="107" spans="1:21" s="3" customFormat="1" ht="27" customHeight="1" x14ac:dyDescent="0.5">
      <c r="A107" s="45">
        <v>3</v>
      </c>
      <c r="B107" s="51"/>
      <c r="C107" s="95"/>
      <c r="D107" s="95"/>
      <c r="E107" s="96"/>
      <c r="F107" s="93"/>
      <c r="G107" s="94"/>
      <c r="H107" s="132"/>
      <c r="I107" s="77"/>
      <c r="J107" s="141"/>
      <c r="K107" s="141"/>
      <c r="L107" s="17"/>
      <c r="M107" s="17"/>
      <c r="N107" s="17"/>
      <c r="O107" s="17"/>
      <c r="P107" s="17"/>
      <c r="Q107" s="17"/>
      <c r="R107" s="98"/>
    </row>
    <row r="108" spans="1:21" s="3" customFormat="1" ht="27" customHeight="1" x14ac:dyDescent="0.5">
      <c r="A108" s="45"/>
      <c r="B108" s="51"/>
      <c r="C108" s="95"/>
      <c r="D108" s="95"/>
      <c r="E108" s="96"/>
      <c r="F108" s="93"/>
      <c r="G108" s="94"/>
      <c r="H108" s="132"/>
      <c r="I108" s="77"/>
      <c r="J108" s="141"/>
      <c r="K108" s="77"/>
      <c r="L108" s="17"/>
      <c r="M108" s="17"/>
      <c r="N108" s="17"/>
      <c r="O108" s="17"/>
      <c r="P108" s="17"/>
      <c r="Q108" s="17"/>
      <c r="R108" s="98"/>
    </row>
    <row r="109" spans="1:21" s="3" customFormat="1" ht="27" customHeight="1" x14ac:dyDescent="0.5">
      <c r="A109" s="45"/>
      <c r="B109" s="51"/>
      <c r="C109" s="95"/>
      <c r="D109" s="95"/>
      <c r="E109" s="96"/>
      <c r="F109" s="93"/>
      <c r="G109" s="94"/>
      <c r="H109" s="132"/>
      <c r="I109" s="77"/>
      <c r="J109" s="141"/>
      <c r="K109" s="77"/>
      <c r="L109" s="17"/>
      <c r="M109" s="17"/>
      <c r="N109" s="17"/>
      <c r="O109" s="17"/>
      <c r="P109" s="17"/>
      <c r="Q109" s="17"/>
      <c r="R109" s="98"/>
    </row>
    <row r="110" spans="1:21" s="3" customFormat="1" ht="27" customHeight="1" x14ac:dyDescent="0.5">
      <c r="A110" s="45">
        <v>1</v>
      </c>
      <c r="B110" s="51"/>
      <c r="C110" s="95"/>
      <c r="D110" s="95"/>
      <c r="E110" s="96"/>
      <c r="F110" s="93"/>
      <c r="G110" s="94"/>
      <c r="H110" s="132"/>
      <c r="I110" s="77"/>
      <c r="J110" s="141"/>
      <c r="K110" s="77"/>
      <c r="L110" s="17"/>
      <c r="M110" s="17"/>
      <c r="N110" s="17"/>
      <c r="O110" s="17"/>
      <c r="P110" s="17"/>
      <c r="Q110" s="17"/>
      <c r="R110" s="98"/>
    </row>
    <row r="111" spans="1:21" s="3" customFormat="1" ht="27" customHeight="1" x14ac:dyDescent="0.5">
      <c r="A111" s="45">
        <v>2</v>
      </c>
      <c r="B111" s="51"/>
      <c r="C111" s="95"/>
      <c r="D111" s="95"/>
      <c r="E111" s="96"/>
      <c r="F111" s="93"/>
      <c r="G111" s="94"/>
      <c r="H111" s="132"/>
      <c r="I111" s="77"/>
      <c r="J111" s="141"/>
      <c r="K111" s="77"/>
      <c r="L111" s="17"/>
      <c r="M111" s="17"/>
      <c r="N111" s="17"/>
      <c r="O111" s="17"/>
      <c r="P111" s="17"/>
      <c r="Q111" s="17"/>
      <c r="R111" s="98"/>
    </row>
    <row r="112" spans="1:21" x14ac:dyDescent="0.5">
      <c r="A112" s="28">
        <v>3</v>
      </c>
      <c r="B112" s="24"/>
      <c r="C112" s="95"/>
      <c r="D112" s="95"/>
      <c r="E112" s="96"/>
      <c r="F112" s="69"/>
      <c r="G112" s="48"/>
      <c r="H112" s="129"/>
      <c r="I112" s="48"/>
      <c r="J112" s="48"/>
      <c r="K112" s="48"/>
      <c r="L112" s="48"/>
      <c r="M112" s="48"/>
      <c r="N112" s="48"/>
      <c r="O112" s="48"/>
      <c r="P112" s="48"/>
      <c r="Q112" s="48"/>
      <c r="R112" s="100"/>
    </row>
    <row r="113" spans="1:18" x14ac:dyDescent="0.5">
      <c r="A113" s="28"/>
      <c r="B113" s="24"/>
      <c r="C113" s="95"/>
      <c r="D113" s="95"/>
      <c r="E113" s="96"/>
      <c r="F113" s="69"/>
      <c r="G113" s="48"/>
      <c r="H113" s="129"/>
      <c r="I113" s="48"/>
      <c r="J113" s="48"/>
      <c r="K113" s="48"/>
      <c r="L113" s="48"/>
      <c r="M113" s="48"/>
      <c r="N113" s="48"/>
      <c r="O113" s="48"/>
      <c r="P113" s="48"/>
      <c r="Q113" s="48"/>
      <c r="R113" s="100"/>
    </row>
    <row r="114" spans="1:18" x14ac:dyDescent="0.5">
      <c r="A114" s="28"/>
      <c r="B114" s="24"/>
      <c r="C114" s="95"/>
      <c r="D114" s="95"/>
      <c r="E114" s="96"/>
      <c r="F114" s="69"/>
      <c r="G114" s="48"/>
      <c r="H114" s="129"/>
      <c r="I114" s="48"/>
      <c r="J114" s="48"/>
      <c r="K114" s="48"/>
      <c r="L114" s="48"/>
      <c r="M114" s="48"/>
      <c r="N114" s="48"/>
      <c r="O114" s="48"/>
      <c r="P114" s="48"/>
      <c r="Q114" s="48"/>
      <c r="R114" s="100"/>
    </row>
    <row r="115" spans="1:18" x14ac:dyDescent="0.5">
      <c r="A115" s="28">
        <v>1</v>
      </c>
      <c r="B115" s="24"/>
      <c r="C115" s="95"/>
      <c r="D115" s="95"/>
      <c r="E115" s="96"/>
      <c r="F115" s="69"/>
      <c r="G115" s="48"/>
      <c r="H115" s="129"/>
      <c r="I115" s="48"/>
      <c r="J115" s="48"/>
      <c r="K115" s="48"/>
      <c r="L115" s="48"/>
      <c r="M115" s="48"/>
      <c r="N115" s="48"/>
      <c r="O115" s="48"/>
      <c r="P115" s="48"/>
      <c r="Q115" s="48"/>
      <c r="R115" s="100"/>
    </row>
    <row r="116" spans="1:18" x14ac:dyDescent="0.5">
      <c r="A116" s="28">
        <v>2</v>
      </c>
      <c r="B116" s="24"/>
      <c r="C116" s="95"/>
      <c r="D116" s="95"/>
      <c r="E116" s="96"/>
      <c r="F116" s="69"/>
      <c r="G116" s="48"/>
      <c r="H116" s="129"/>
      <c r="I116" s="48"/>
      <c r="J116" s="48"/>
      <c r="K116" s="48"/>
      <c r="L116" s="48"/>
      <c r="M116" s="48"/>
      <c r="N116" s="48"/>
      <c r="O116" s="48"/>
      <c r="P116" s="48"/>
      <c r="Q116" s="48"/>
      <c r="R116" s="100"/>
    </row>
    <row r="117" spans="1:18" x14ac:dyDescent="0.5">
      <c r="A117" s="28">
        <v>3</v>
      </c>
      <c r="B117" s="24"/>
      <c r="C117" s="95"/>
      <c r="D117" s="95"/>
      <c r="E117" s="96"/>
      <c r="F117" s="69"/>
      <c r="G117" s="48"/>
      <c r="H117" s="129"/>
      <c r="I117" s="48"/>
      <c r="J117" s="48"/>
      <c r="K117" s="48"/>
      <c r="L117" s="48"/>
      <c r="M117" s="48"/>
      <c r="N117" s="48"/>
      <c r="O117" s="48"/>
      <c r="P117" s="48"/>
      <c r="Q117" s="48"/>
      <c r="R117" s="100"/>
    </row>
    <row r="118" spans="1:18" x14ac:dyDescent="0.5">
      <c r="A118" s="28"/>
      <c r="B118" s="24"/>
      <c r="C118" s="95"/>
      <c r="D118" s="95"/>
      <c r="E118" s="96"/>
      <c r="F118" s="69"/>
      <c r="G118" s="48"/>
      <c r="H118" s="129"/>
      <c r="I118" s="48"/>
      <c r="J118" s="48"/>
      <c r="K118" s="48"/>
      <c r="L118" s="48"/>
      <c r="M118" s="48"/>
      <c r="N118" s="48"/>
      <c r="O118" s="48"/>
      <c r="P118" s="48"/>
      <c r="Q118" s="48"/>
      <c r="R118" s="100"/>
    </row>
    <row r="119" spans="1:18" x14ac:dyDescent="0.5">
      <c r="A119" s="28"/>
      <c r="B119" s="24"/>
      <c r="C119" s="95"/>
      <c r="D119" s="95"/>
      <c r="E119" s="96"/>
      <c r="F119" s="69"/>
      <c r="G119" s="48"/>
      <c r="H119" s="129"/>
      <c r="I119" s="48"/>
      <c r="J119" s="48"/>
      <c r="K119" s="48"/>
      <c r="L119" s="48"/>
      <c r="M119" s="48"/>
      <c r="N119" s="48"/>
      <c r="O119" s="48"/>
      <c r="P119" s="48"/>
      <c r="Q119" s="48"/>
      <c r="R119" s="100"/>
    </row>
    <row r="120" spans="1:18" x14ac:dyDescent="0.5">
      <c r="A120" s="28">
        <v>1</v>
      </c>
      <c r="B120" s="24"/>
      <c r="C120" s="95"/>
      <c r="D120" s="95"/>
      <c r="E120" s="96"/>
      <c r="F120" s="69"/>
      <c r="G120" s="48"/>
      <c r="H120" s="129"/>
      <c r="I120" s="48"/>
      <c r="J120" s="48"/>
      <c r="K120" s="48"/>
      <c r="L120" s="48"/>
      <c r="M120" s="48"/>
      <c r="N120" s="48"/>
      <c r="O120" s="48"/>
      <c r="P120" s="48"/>
      <c r="Q120" s="48"/>
      <c r="R120" s="100"/>
    </row>
    <row r="121" spans="1:18" x14ac:dyDescent="0.5">
      <c r="A121" s="28">
        <v>2</v>
      </c>
      <c r="B121" s="24"/>
      <c r="C121" s="95"/>
      <c r="D121" s="95"/>
      <c r="E121" s="96"/>
      <c r="F121" s="69"/>
      <c r="G121" s="48"/>
      <c r="H121" s="129"/>
      <c r="I121" s="48"/>
      <c r="J121" s="48"/>
      <c r="K121" s="48"/>
      <c r="L121" s="48"/>
      <c r="M121" s="48"/>
      <c r="N121" s="48"/>
      <c r="O121" s="48"/>
      <c r="P121" s="48"/>
      <c r="Q121" s="48"/>
      <c r="R121" s="100"/>
    </row>
    <row r="122" spans="1:18" x14ac:dyDescent="0.5">
      <c r="A122" s="28">
        <v>3</v>
      </c>
      <c r="B122" s="24"/>
      <c r="C122" s="95"/>
      <c r="D122" s="95"/>
      <c r="E122" s="96"/>
      <c r="F122" s="69"/>
      <c r="G122" s="48"/>
      <c r="H122" s="129"/>
      <c r="I122" s="48"/>
      <c r="J122" s="48"/>
      <c r="K122" s="48"/>
      <c r="L122" s="48"/>
      <c r="M122" s="48"/>
      <c r="N122" s="48"/>
      <c r="O122" s="48"/>
      <c r="P122" s="48"/>
      <c r="Q122" s="48"/>
      <c r="R122" s="100"/>
    </row>
    <row r="123" spans="1:18" x14ac:dyDescent="0.5">
      <c r="A123" s="28"/>
      <c r="B123" s="24"/>
      <c r="C123" s="95"/>
      <c r="D123" s="95"/>
      <c r="E123" s="96"/>
      <c r="F123" s="69"/>
      <c r="G123" s="48"/>
      <c r="H123" s="129"/>
      <c r="I123" s="48"/>
      <c r="J123" s="48"/>
      <c r="K123" s="48"/>
      <c r="L123" s="48"/>
      <c r="M123" s="48"/>
      <c r="N123" s="48"/>
      <c r="O123" s="48"/>
      <c r="P123" s="48"/>
      <c r="Q123" s="48"/>
      <c r="R123" s="100"/>
    </row>
    <row r="124" spans="1:18" x14ac:dyDescent="0.5">
      <c r="A124" s="28"/>
      <c r="B124" s="24"/>
      <c r="C124" s="95"/>
      <c r="D124" s="95"/>
      <c r="E124" s="96"/>
      <c r="F124" s="69"/>
      <c r="G124" s="48"/>
      <c r="H124" s="129"/>
      <c r="I124" s="48"/>
      <c r="J124" s="48"/>
      <c r="K124" s="48"/>
      <c r="L124" s="48"/>
      <c r="M124" s="48"/>
      <c r="N124" s="48"/>
      <c r="O124" s="48"/>
      <c r="P124" s="48"/>
      <c r="Q124" s="48"/>
      <c r="R124" s="100"/>
    </row>
    <row r="125" spans="1:18" x14ac:dyDescent="0.5">
      <c r="A125" s="28">
        <v>1</v>
      </c>
      <c r="B125" s="24"/>
      <c r="C125" s="95"/>
      <c r="D125" s="95"/>
      <c r="E125" s="96"/>
      <c r="F125" s="69"/>
      <c r="G125" s="48"/>
      <c r="H125" s="129"/>
      <c r="I125" s="48"/>
      <c r="J125" s="48"/>
      <c r="K125" s="48"/>
      <c r="L125" s="48"/>
      <c r="M125" s="48"/>
      <c r="N125" s="48"/>
      <c r="O125" s="48"/>
      <c r="P125" s="48"/>
      <c r="Q125" s="48"/>
      <c r="R125" s="100"/>
    </row>
    <row r="126" spans="1:18" x14ac:dyDescent="0.5">
      <c r="A126" s="28">
        <v>2</v>
      </c>
      <c r="B126" s="24"/>
      <c r="C126" s="95"/>
      <c r="D126" s="95"/>
      <c r="E126" s="96"/>
      <c r="F126" s="69"/>
      <c r="G126" s="48"/>
      <c r="H126" s="129"/>
      <c r="I126" s="48"/>
      <c r="J126" s="48"/>
      <c r="K126" s="48"/>
      <c r="L126" s="48"/>
      <c r="M126" s="48"/>
      <c r="N126" s="48"/>
      <c r="O126" s="48"/>
      <c r="P126" s="48"/>
      <c r="Q126" s="48"/>
      <c r="R126" s="100"/>
    </row>
    <row r="127" spans="1:18" x14ac:dyDescent="0.5">
      <c r="A127" s="28">
        <v>3</v>
      </c>
      <c r="B127" s="24"/>
      <c r="C127" s="95"/>
      <c r="D127" s="95"/>
      <c r="E127" s="96"/>
      <c r="F127" s="69"/>
      <c r="G127" s="48"/>
      <c r="H127" s="129"/>
      <c r="I127" s="48"/>
      <c r="J127" s="48"/>
      <c r="K127" s="48"/>
      <c r="L127" s="48"/>
      <c r="M127" s="48"/>
      <c r="N127" s="48"/>
      <c r="O127" s="48"/>
      <c r="P127" s="48"/>
      <c r="Q127" s="48"/>
      <c r="R127" s="100"/>
    </row>
  </sheetData>
  <sortState ref="C40:E45">
    <sortCondition descending="1" ref="E40:E45"/>
  </sortState>
  <mergeCells count="2">
    <mergeCell ref="Q7:Q8"/>
    <mergeCell ref="R7:R8"/>
  </mergeCells>
  <conditionalFormatting sqref="I9:K9 I11:K64 L9:N64 I66:N68 I70:N102 I69:Q69">
    <cfRule type="containsText" dxfId="2" priority="4" stopIfTrue="1" operator="containsText" text="x">
      <formula>NOT(ISERROR(SEARCH("x",I9)))</formula>
    </cfRule>
    <cfRule type="containsText" dxfId="1" priority="5" stopIfTrue="1" operator="containsText" text="_">
      <formula>NOT(ISERROR(SEARCH("_",I9)))</formula>
    </cfRule>
    <cfRule type="cellIs" dxfId="0" priority="6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Bergson 1</vt:lpstr>
      <vt:lpstr>Bergson 2</vt:lpstr>
      <vt:lpstr>'Bergson 1'!Print_Area</vt:lpstr>
      <vt:lpstr>'Bergson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Baker</dc:creator>
  <cp:lastModifiedBy>ADMIN</cp:lastModifiedBy>
  <cp:lastPrinted>2023-09-22T20:01:43Z</cp:lastPrinted>
  <dcterms:created xsi:type="dcterms:W3CDTF">2013-01-13T09:29:56Z</dcterms:created>
  <dcterms:modified xsi:type="dcterms:W3CDTF">2023-10-07T15:11:02Z</dcterms:modified>
</cp:coreProperties>
</file>